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B79F~1.SYS\AppData\Local\Temp\7zODAD7.tmp\"/>
    </mc:Choice>
  </mc:AlternateContent>
  <bookViews>
    <workbookView xWindow="0" yWindow="0" windowWidth="13725" windowHeight="12360" tabRatio="771"/>
  </bookViews>
  <sheets>
    <sheet name="ССРСС" sheetId="8" r:id="rId1"/>
  </sheets>
  <definedNames>
    <definedName name="Print_Titles" localSheetId="0">ССРСС!$23:$23</definedName>
    <definedName name="_xlnm.Print_Titles" localSheetId="0">ССРСС!$23:$23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8" l="1"/>
  <c r="F45" i="8"/>
  <c r="G45" i="8"/>
  <c r="I45" i="8"/>
  <c r="E45" i="8"/>
  <c r="G42" i="8"/>
  <c r="F42" i="8"/>
  <c r="E42" i="8"/>
  <c r="I40" i="8"/>
  <c r="G40" i="8"/>
  <c r="F40" i="8"/>
  <c r="E40" i="8"/>
  <c r="I38" i="8"/>
  <c r="G38" i="8"/>
  <c r="F38" i="8"/>
  <c r="E38" i="8"/>
  <c r="I36" i="8"/>
  <c r="G36" i="8"/>
  <c r="F36" i="8"/>
  <c r="E36" i="8"/>
  <c r="I34" i="8"/>
  <c r="G34" i="8"/>
  <c r="F34" i="8"/>
  <c r="E34" i="8"/>
  <c r="F32" i="8"/>
  <c r="G32" i="8"/>
  <c r="I32" i="8"/>
  <c r="E32" i="8"/>
  <c r="E29" i="8"/>
  <c r="E28" i="8"/>
  <c r="E25" i="8"/>
  <c r="G46" i="8" l="1"/>
  <c r="F46" i="8"/>
  <c r="E46" i="8"/>
  <c r="I42" i="8" l="1"/>
  <c r="I46" i="8" s="1"/>
</calcChain>
</file>

<file path=xl/comments1.xml><?xml version="1.0" encoding="utf-8"?>
<comments xmlns="http://schemas.openxmlformats.org/spreadsheetml/2006/main">
  <authors>
    <author>Алексей</author>
    <author>Сергей</author>
    <author>nsavkin</author>
    <author>TPokrovskaya</author>
    <author>Alex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230 значение&gt;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ИтогоБИМ::&lt;Всего по расчету(руб./тыс.руб.)&gt;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101 значение&gt;</t>
        </r>
      </text>
    </comment>
    <comment ref="E12" authorId="1" shape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D13" authorId="2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стройки&gt;</t>
        </r>
      </text>
    </comment>
    <comment ref="C16" authorId="3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E19" authorId="3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B23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п.п.&gt;</t>
        </r>
      </text>
    </comment>
    <comment ref="C23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сметного расчета&gt;</t>
        </r>
      </text>
    </comment>
    <comment ref="D23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СводРасч::&lt;Наименование работ и затрат (глав, объектов)&gt;</t>
        </r>
      </text>
    </comment>
    <comment ref="E23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СводРасч::&lt;Строительные работы&gt;
&lt;Формула - Строительные работы&gt;</t>
        </r>
      </text>
    </comment>
    <comment ref="F23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СводРасч::&lt;Монтажные работы&gt;
&lt;Формула - Монтажные работы&gt;</t>
        </r>
      </text>
    </comment>
    <comment ref="G23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СводРасч::&lt;Оборудование, мебель, инвентарь&gt;
&lt;Формула - Оборудование&gt;</t>
        </r>
      </text>
    </comment>
    <comment ref="H23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СводРасч::&lt;Прочее&gt;
&lt;Формула - Прочее&gt;</t>
        </r>
      </text>
    </comment>
    <comment ref="I23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СводРасч::&lt;Всего&gt;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350 значение&gt;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360 значение&gt;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390 текст&gt;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390 значение&gt;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230 атрибут 950 текст&gt;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230 атрибут 950 значение&gt;</t>
        </r>
      </text>
    </comment>
  </commentList>
</comments>
</file>

<file path=xl/sharedStrings.xml><?xml version="1.0" encoding="utf-8"?>
<sst xmlns="http://schemas.openxmlformats.org/spreadsheetml/2006/main" count="79" uniqueCount="62">
  <si>
    <t xml:space="preserve">Заказчик </t>
  </si>
  <si>
    <t>(наименование организации)</t>
  </si>
  <si>
    <t>(ссылка на документ об утверждении)</t>
  </si>
  <si>
    <t>(наименование стройки)</t>
  </si>
  <si>
    <t>№ пп</t>
  </si>
  <si>
    <t>монтажных работ</t>
  </si>
  <si>
    <t xml:space="preserve">Руководитель проектной организации </t>
  </si>
  <si>
    <t>[подпись (инициалы, фамилия)]</t>
  </si>
  <si>
    <t>Главный инженер проекта</t>
  </si>
  <si>
    <t>Начальник</t>
  </si>
  <si>
    <t>Заказчик</t>
  </si>
  <si>
    <t>[должность, подпись (инициалы, фамилия)]</t>
  </si>
  <si>
    <t>Утверждено приказом № 421 от 4 августа 2020 г. Минстроя РФ</t>
  </si>
  <si>
    <t>Приложение № 6</t>
  </si>
  <si>
    <t>"Утвержден" «     »______________________20__ г.</t>
  </si>
  <si>
    <t>СВОДНЫЙ СМЕТНЫЙ РАСЧЕТ СТОИМОСТИ СТРОИТЕЛЬСТВА № ССРСС-</t>
  </si>
  <si>
    <t xml:space="preserve">Составлен(а) в базисном (текущем) уровне цен  </t>
  </si>
  <si>
    <t>Обоснование</t>
  </si>
  <si>
    <t>Наименование глав, объектов капитального строительства, работ и затрат</t>
  </si>
  <si>
    <t xml:space="preserve">строительных
(ремонтно- строительных, ремонтно- реставрационных) работ
</t>
  </si>
  <si>
    <t>оборудования</t>
  </si>
  <si>
    <t>прочих затрат</t>
  </si>
  <si>
    <t>всего</t>
  </si>
  <si>
    <t>(наименование)</t>
  </si>
  <si>
    <t>Текущий ремонт нежилых помещений №№ 56-60, 70, 71, 132, 145, 184-198, 200-212, 227, 228 (согласно плана БТИ)  в здании ГАПОУ СО "Первоуральский металлургический колледж", расположенном по адресу: г. Первоуральск, пр. Космонавтов, д.1</t>
  </si>
  <si>
    <t>Глава 2. Основные объекты строительства</t>
  </si>
  <si>
    <t>02-01-01</t>
  </si>
  <si>
    <t>Архитектурно-строительные  решения. Текущий ремонт нежилых помещений №№ 56-60, 70, 71, 132, 145, 184-198, 200-212, 227, 228 (согласно плана БТИ)  в здании, расположенном по адресу: г. Первоуральск, пр. Космонавтов, д.1</t>
  </si>
  <si>
    <t>02-01-02</t>
  </si>
  <si>
    <t>01-02-03</t>
  </si>
  <si>
    <t>02-01-04</t>
  </si>
  <si>
    <t>Система электроснабжения. Текущий ремонт нежилых помещений №№ 56-60, 70, 71, 132, 145, 184-198, 200-212, 227, 228 (согласно плана БТИ)  в здании, расположенном по адресу: г. Первоуральск, пр. Космонавтов, д.1</t>
  </si>
  <si>
    <t>02-01-06</t>
  </si>
  <si>
    <t>02-01-05</t>
  </si>
  <si>
    <t>02-01-07</t>
  </si>
  <si>
    <t/>
  </si>
  <si>
    <t>Итого по Главе 2. "Основные объекты строительства"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</si>
  <si>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</si>
  <si>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</si>
  <si>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</si>
  <si>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</si>
  <si>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</si>
  <si>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</si>
  <si>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10. Содержание службы заказчика. Строительный контроль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</si>
  <si>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</si>
  <si>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</si>
  <si>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Налоги и обязательные платежи</t>
  </si>
  <si>
    <t>№ 303-ФЗ 3 августа 2018 г.</t>
  </si>
  <si>
    <t>НДС - 20%</t>
  </si>
  <si>
    <t>Итого "Налоги и обязательные платежи"</t>
  </si>
  <si>
    <t>Итого по сводному расчету</t>
  </si>
  <si>
    <t>Итого по Главам 1-10</t>
  </si>
  <si>
    <t>3476090,8
20% от 17380454</t>
  </si>
  <si>
    <t>763745,2
20% от 3818726</t>
  </si>
  <si>
    <t>51329
20% от 256645</t>
  </si>
  <si>
    <t>Сметная стоимость, руб.</t>
  </si>
  <si>
    <t>Сводный сметный расчет сметной стоимостью   25746990 руб.</t>
  </si>
  <si>
    <t>Система водоснабжения и канализации. Текущий ремонт нежилых помещений №№ 56-60, 70, 71, 132, 145, 184-198, 200-212, 227, 228 (согласно плана БТИ)  в здании, расположенном по адресу: г. Первоуральск, пр. Космонавтов, д.1</t>
  </si>
  <si>
    <t>Система отопления. Текущий ремонт нежилых помещений №№ 56-60, 70, 71, 132, 145, 184-198, 200-212, 227, 228 (согласно плана БТИ)  в здании, расположенном по адресу: г. Первоуральск, пр. Космонавтов, д.1</t>
  </si>
  <si>
    <t>Локально-вычислительные сети. Текущий ремонт нежилых помещений №№ 56-60, 70, 71, 132, 145, 184-198, 200-212, 227, 228 (согласно плана БТИ)  в здании, расположенном по адресу: г. Первоуральск, пр. Космонавтов, д.1</t>
  </si>
  <si>
    <t>Системы видеонаблюдения. Текущий ремонт нежилых помещений №№ 56-60, 70, 71, 132, 145, 184-198, 200-212, 227, 228 (согласно плана БТИ)  в здании, расположенном по адресу: г. Первоуральск, пр. Космонавтов, д.1</t>
  </si>
  <si>
    <t>Пожарная сигнализация. Текущий ремонт нежилых помещений №№ 56-60, 70, 71, 132, 145, 184-198, 200-212, 227, 228 (согласно плана БТИ)  в здании, расположенном по адресу: г. Первоуральск, пр. Космонавтов, д.1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</si>
</sst>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8"/>
      <color indexed="81"/>
      <name val="Tahoma"/>
      <family val="2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4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4" fillId="0" borderId="0"/>
    <xf numFmtId="0" fontId="3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0" fillId="0" borderId="0" xfId="11" applyFo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10" fillId="0" borderId="0" xfId="23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/>
    <xf numFmtId="0" fontId="7" fillId="0" borderId="0" xfId="24" applyFont="1">
      <alignment horizontal="left" vertical="top"/>
    </xf>
    <xf numFmtId="0" fontId="2" fillId="0" borderId="2" xfId="0" applyFont="1" applyBorder="1"/>
    <xf numFmtId="0" fontId="7" fillId="0" borderId="2" xfId="24" applyFont="1" applyBorder="1" applyAlignment="1">
      <alignment horizontal="left" vertical="top"/>
    </xf>
    <xf numFmtId="0" fontId="7" fillId="0" borderId="2" xfId="24" applyFont="1" applyBorder="1" applyAlignment="1">
      <alignment horizontal="right" vertical="top"/>
    </xf>
    <xf numFmtId="0" fontId="7" fillId="0" borderId="2" xfId="24" applyFont="1" applyBorder="1">
      <alignment horizontal="left" vertical="top"/>
    </xf>
    <xf numFmtId="49" fontId="7" fillId="0" borderId="0" xfId="0" applyNumberFormat="1" applyFont="1" applyAlignment="1">
      <alignment horizontal="center" vertical="top" wrapText="1"/>
    </xf>
    <xf numFmtId="0" fontId="0" fillId="0" borderId="0" xfId="0" applyBorder="1"/>
    <xf numFmtId="0" fontId="7" fillId="0" borderId="7" xfId="22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7" fillId="0" borderId="2" xfId="23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" xfId="23" applyFont="1" applyBorder="1" applyAlignment="1">
      <alignment horizontal="center" wrapText="1"/>
    </xf>
    <xf numFmtId="49" fontId="7" fillId="0" borderId="4" xfId="23" applyNumberFormat="1" applyFont="1" applyBorder="1">
      <alignment horizontal="center"/>
    </xf>
    <xf numFmtId="49" fontId="7" fillId="0" borderId="5" xfId="23" applyNumberFormat="1" applyFont="1" applyBorder="1">
      <alignment horizontal="center"/>
    </xf>
    <xf numFmtId="49" fontId="7" fillId="0" borderId="6" xfId="23" applyNumberFormat="1" applyFont="1" applyBorder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49" fontId="7" fillId="0" borderId="0" xfId="23" applyNumberFormat="1" applyFont="1" applyAlignment="1">
      <alignment horizontal="left" vertical="center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I58"/>
  <sheetViews>
    <sheetView showGridLines="0" tabSelected="1" topLeftCell="B32" zoomScale="115" zoomScaleNormal="115" workbookViewId="0">
      <selection activeCell="B1" sqref="B1:I58"/>
    </sheetView>
  </sheetViews>
  <sheetFormatPr defaultRowHeight="12.75" x14ac:dyDescent="0.2"/>
  <cols>
    <col min="1" max="1" width="4.5703125" hidden="1" customWidth="1"/>
    <col min="2" max="2" width="4.42578125" customWidth="1"/>
    <col min="3" max="3" width="9.5703125" customWidth="1"/>
    <col min="4" max="4" width="31" customWidth="1"/>
    <col min="5" max="5" width="13.140625" customWidth="1"/>
    <col min="6" max="6" width="11.140625" customWidth="1"/>
    <col min="7" max="7" width="9.5703125" customWidth="1"/>
    <col min="8" max="8" width="10.140625" customWidth="1"/>
    <col min="9" max="9" width="10" customWidth="1"/>
  </cols>
  <sheetData>
    <row r="1" spans="2:9" x14ac:dyDescent="0.2">
      <c r="I1" s="5" t="s">
        <v>13</v>
      </c>
    </row>
    <row r="2" spans="2:9" x14ac:dyDescent="0.2">
      <c r="B2" s="1"/>
      <c r="C2" s="2"/>
      <c r="D2" s="3"/>
      <c r="E2" s="4"/>
      <c r="F2" s="4"/>
      <c r="G2" s="4"/>
      <c r="H2" s="4"/>
      <c r="I2" s="5" t="s">
        <v>12</v>
      </c>
    </row>
    <row r="3" spans="2:9" ht="32.25" customHeight="1" x14ac:dyDescent="0.2">
      <c r="B3" s="8"/>
      <c r="C3" s="9" t="s">
        <v>0</v>
      </c>
      <c r="D3" s="37"/>
      <c r="E3" s="37"/>
      <c r="F3" s="37"/>
      <c r="G3" s="37"/>
      <c r="H3" s="37"/>
      <c r="I3" s="10"/>
    </row>
    <row r="4" spans="2:9" x14ac:dyDescent="0.2">
      <c r="B4" s="8"/>
      <c r="C4" s="11"/>
      <c r="D4" s="40" t="s">
        <v>1</v>
      </c>
      <c r="E4" s="40"/>
      <c r="F4" s="40"/>
      <c r="G4" s="40"/>
      <c r="H4" s="40"/>
      <c r="I4" s="10"/>
    </row>
    <row r="5" spans="2:9" x14ac:dyDescent="0.2">
      <c r="B5" s="8"/>
      <c r="C5" s="11" t="s">
        <v>14</v>
      </c>
      <c r="D5" s="12"/>
      <c r="E5" s="10"/>
      <c r="F5" s="13"/>
      <c r="G5" s="10"/>
      <c r="H5" s="10"/>
      <c r="I5" s="10"/>
    </row>
    <row r="6" spans="2:9" x14ac:dyDescent="0.2">
      <c r="B6" s="8"/>
      <c r="C6" s="11"/>
      <c r="D6" s="14"/>
      <c r="E6" s="10"/>
      <c r="F6" s="13"/>
      <c r="G6" s="10"/>
      <c r="H6" s="10"/>
      <c r="I6" s="10"/>
    </row>
    <row r="7" spans="2:9" x14ac:dyDescent="0.2">
      <c r="B7" s="8"/>
      <c r="C7" s="15" t="s">
        <v>56</v>
      </c>
      <c r="D7" s="16"/>
      <c r="E7" s="17"/>
      <c r="F7" s="18"/>
      <c r="G7" s="17"/>
      <c r="H7" s="17"/>
      <c r="I7" s="10"/>
    </row>
    <row r="8" spans="2:9" ht="27.75" customHeight="1" x14ac:dyDescent="0.2">
      <c r="B8" s="8"/>
      <c r="C8" s="11"/>
      <c r="D8" s="41"/>
      <c r="E8" s="41"/>
      <c r="F8" s="41"/>
      <c r="G8" s="41"/>
      <c r="H8" s="41"/>
      <c r="I8" s="10"/>
    </row>
    <row r="9" spans="2:9" x14ac:dyDescent="0.2">
      <c r="B9" s="8"/>
      <c r="C9" s="11"/>
      <c r="D9" s="40" t="s">
        <v>2</v>
      </c>
      <c r="E9" s="40"/>
      <c r="F9" s="40"/>
      <c r="G9" s="40"/>
      <c r="H9" s="40"/>
      <c r="I9" s="10"/>
    </row>
    <row r="10" spans="2:9" x14ac:dyDescent="0.2">
      <c r="B10" s="8"/>
      <c r="C10" s="11"/>
      <c r="D10" s="14"/>
      <c r="E10" s="10"/>
      <c r="F10" s="13"/>
      <c r="G10" s="10"/>
      <c r="H10" s="10"/>
      <c r="I10" s="10"/>
    </row>
    <row r="11" spans="2:9" x14ac:dyDescent="0.2">
      <c r="B11" s="8"/>
      <c r="C11" s="11"/>
      <c r="D11" s="14"/>
      <c r="E11" s="19"/>
      <c r="F11" s="19"/>
      <c r="G11" s="19"/>
      <c r="H11" s="19"/>
      <c r="I11" s="10"/>
    </row>
    <row r="12" spans="2:9" x14ac:dyDescent="0.2">
      <c r="B12" s="8"/>
      <c r="C12" s="11"/>
      <c r="D12" s="14"/>
      <c r="E12" s="20" t="s">
        <v>15</v>
      </c>
      <c r="F12" s="19"/>
      <c r="G12" s="19"/>
      <c r="H12" s="10"/>
      <c r="I12" s="10"/>
    </row>
    <row r="13" spans="2:9" ht="45" customHeight="1" x14ac:dyDescent="0.2">
      <c r="B13" s="8"/>
      <c r="C13" s="11"/>
      <c r="D13" s="41" t="s">
        <v>24</v>
      </c>
      <c r="E13" s="41"/>
      <c r="F13" s="41"/>
      <c r="G13" s="41"/>
      <c r="H13" s="41"/>
      <c r="I13" s="10"/>
    </row>
    <row r="14" spans="2:9" x14ac:dyDescent="0.2">
      <c r="B14" s="8"/>
      <c r="C14" s="11"/>
      <c r="D14" s="40" t="s">
        <v>3</v>
      </c>
      <c r="E14" s="40"/>
      <c r="F14" s="40"/>
      <c r="G14" s="40"/>
      <c r="H14" s="40"/>
      <c r="I14" s="10"/>
    </row>
    <row r="15" spans="2:9" x14ac:dyDescent="0.2">
      <c r="B15" s="8"/>
      <c r="C15" s="11"/>
      <c r="D15" s="14"/>
      <c r="E15" s="19"/>
      <c r="F15" s="19"/>
      <c r="G15" s="19"/>
      <c r="H15" s="19"/>
      <c r="I15" s="10"/>
    </row>
    <row r="16" spans="2:9" x14ac:dyDescent="0.2">
      <c r="B16" s="8"/>
      <c r="C16" s="50" t="s">
        <v>16</v>
      </c>
      <c r="D16" s="50"/>
      <c r="E16" s="50"/>
      <c r="F16" s="50"/>
      <c r="G16" s="50"/>
      <c r="H16" s="50"/>
      <c r="I16" s="50"/>
    </row>
    <row r="17" spans="1:9" x14ac:dyDescent="0.2">
      <c r="B17" s="8"/>
      <c r="C17" s="11"/>
      <c r="D17" s="14"/>
      <c r="E17" s="21"/>
      <c r="F17" s="10"/>
      <c r="G17" s="10"/>
      <c r="H17" s="10"/>
      <c r="I17" s="10"/>
    </row>
    <row r="18" spans="1:9" x14ac:dyDescent="0.2">
      <c r="B18" s="8"/>
      <c r="C18" s="11"/>
      <c r="D18" s="14"/>
      <c r="E18" s="10"/>
      <c r="F18" s="10"/>
      <c r="G18" s="10"/>
      <c r="H18" s="10"/>
      <c r="I18" s="10"/>
    </row>
    <row r="19" spans="1:9" ht="12.75" customHeight="1" x14ac:dyDescent="0.2">
      <c r="B19" s="38" t="s">
        <v>4</v>
      </c>
      <c r="C19" s="39" t="s">
        <v>17</v>
      </c>
      <c r="D19" s="38" t="s">
        <v>18</v>
      </c>
      <c r="E19" s="42" t="s">
        <v>55</v>
      </c>
      <c r="F19" s="43"/>
      <c r="G19" s="43"/>
      <c r="H19" s="43"/>
      <c r="I19" s="44"/>
    </row>
    <row r="20" spans="1:9" ht="27.75" customHeight="1" x14ac:dyDescent="0.2">
      <c r="B20" s="38"/>
      <c r="C20" s="39"/>
      <c r="D20" s="38"/>
      <c r="E20" s="38" t="s">
        <v>19</v>
      </c>
      <c r="F20" s="38" t="s">
        <v>5</v>
      </c>
      <c r="G20" s="38" t="s">
        <v>20</v>
      </c>
      <c r="H20" s="38" t="s">
        <v>21</v>
      </c>
      <c r="I20" s="45" t="s">
        <v>22</v>
      </c>
    </row>
    <row r="21" spans="1:9" ht="27.75" customHeight="1" x14ac:dyDescent="0.2">
      <c r="B21" s="38"/>
      <c r="C21" s="39"/>
      <c r="D21" s="38"/>
      <c r="E21" s="38"/>
      <c r="F21" s="38"/>
      <c r="G21" s="38"/>
      <c r="H21" s="38"/>
      <c r="I21" s="46"/>
    </row>
    <row r="22" spans="1:9" ht="27.75" customHeight="1" x14ac:dyDescent="0.2">
      <c r="B22" s="38"/>
      <c r="C22" s="39"/>
      <c r="D22" s="38"/>
      <c r="E22" s="38"/>
      <c r="F22" s="38"/>
      <c r="G22" s="38"/>
      <c r="H22" s="38"/>
      <c r="I22" s="47"/>
    </row>
    <row r="23" spans="1:9" x14ac:dyDescent="0.2">
      <c r="B23" s="32">
        <v>1</v>
      </c>
      <c r="C23" s="32">
        <v>2</v>
      </c>
      <c r="D23" s="32">
        <v>3</v>
      </c>
      <c r="E23" s="32">
        <v>4</v>
      </c>
      <c r="F23" s="32">
        <v>5</v>
      </c>
      <c r="G23" s="32">
        <v>6</v>
      </c>
      <c r="H23" s="32">
        <v>7</v>
      </c>
      <c r="I23" s="32">
        <v>8</v>
      </c>
    </row>
    <row r="24" spans="1:9" ht="17.850000000000001" customHeight="1" x14ac:dyDescent="0.2">
      <c r="A24" s="31"/>
      <c r="B24" s="48" t="s">
        <v>25</v>
      </c>
      <c r="C24" s="49"/>
      <c r="D24" s="49"/>
      <c r="E24" s="49"/>
      <c r="F24" s="49"/>
      <c r="G24" s="49"/>
      <c r="H24" s="49"/>
      <c r="I24" s="49"/>
    </row>
    <row r="25" spans="1:9" ht="67.5" x14ac:dyDescent="0.2">
      <c r="A25" s="31"/>
      <c r="B25" s="33">
        <v>1</v>
      </c>
      <c r="C25" s="34" t="s">
        <v>26</v>
      </c>
      <c r="D25" s="34" t="s">
        <v>27</v>
      </c>
      <c r="E25" s="35">
        <f>I25-F25-G25</f>
        <v>15541477</v>
      </c>
      <c r="F25" s="35">
        <v>119</v>
      </c>
      <c r="G25" s="35">
        <v>858</v>
      </c>
      <c r="H25" s="35"/>
      <c r="I25" s="35">
        <v>15542454</v>
      </c>
    </row>
    <row r="26" spans="1:9" ht="67.5" x14ac:dyDescent="0.2">
      <c r="A26" s="31"/>
      <c r="B26" s="33">
        <v>2</v>
      </c>
      <c r="C26" s="34" t="s">
        <v>28</v>
      </c>
      <c r="D26" s="34" t="s">
        <v>57</v>
      </c>
      <c r="E26" s="35">
        <v>355888</v>
      </c>
      <c r="F26" s="35"/>
      <c r="G26" s="35"/>
      <c r="H26" s="35"/>
      <c r="I26" s="35">
        <v>355888</v>
      </c>
    </row>
    <row r="27" spans="1:9" ht="67.5" x14ac:dyDescent="0.2">
      <c r="A27" s="31"/>
      <c r="B27" s="33">
        <v>3</v>
      </c>
      <c r="C27" s="34" t="s">
        <v>29</v>
      </c>
      <c r="D27" s="34" t="s">
        <v>58</v>
      </c>
      <c r="E27" s="35">
        <v>1424974</v>
      </c>
      <c r="F27" s="35"/>
      <c r="G27" s="35"/>
      <c r="H27" s="35"/>
      <c r="I27" s="35">
        <v>1424974</v>
      </c>
    </row>
    <row r="28" spans="1:9" ht="67.5" x14ac:dyDescent="0.2">
      <c r="A28" s="31"/>
      <c r="B28" s="33">
        <v>4</v>
      </c>
      <c r="C28" s="34" t="s">
        <v>30</v>
      </c>
      <c r="D28" s="34" t="s">
        <v>31</v>
      </c>
      <c r="E28" s="35">
        <f>I28-F28-G28</f>
        <v>47651</v>
      </c>
      <c r="F28" s="35">
        <v>2494426</v>
      </c>
      <c r="G28" s="35">
        <v>25141</v>
      </c>
      <c r="H28" s="35"/>
      <c r="I28" s="35">
        <v>2567218</v>
      </c>
    </row>
    <row r="29" spans="1:9" ht="67.5" x14ac:dyDescent="0.2">
      <c r="A29" s="31"/>
      <c r="B29" s="33">
        <v>5</v>
      </c>
      <c r="C29" s="34" t="s">
        <v>32</v>
      </c>
      <c r="D29" s="34" t="s">
        <v>59</v>
      </c>
      <c r="E29" s="35">
        <f>I29-G29-F29</f>
        <v>10464</v>
      </c>
      <c r="F29" s="35">
        <v>912679</v>
      </c>
      <c r="G29" s="35">
        <v>14058</v>
      </c>
      <c r="H29" s="35"/>
      <c r="I29" s="35">
        <v>937201</v>
      </c>
    </row>
    <row r="30" spans="1:9" ht="67.5" x14ac:dyDescent="0.2">
      <c r="A30" s="31"/>
      <c r="B30" s="33">
        <v>6</v>
      </c>
      <c r="C30" s="34" t="s">
        <v>33</v>
      </c>
      <c r="D30" s="34" t="s">
        <v>60</v>
      </c>
      <c r="E30" s="35"/>
      <c r="F30" s="35">
        <v>247069</v>
      </c>
      <c r="G30" s="35">
        <v>353</v>
      </c>
      <c r="H30" s="35"/>
      <c r="I30" s="35">
        <v>247422</v>
      </c>
    </row>
    <row r="31" spans="1:9" ht="67.5" x14ac:dyDescent="0.2">
      <c r="A31" s="31"/>
      <c r="B31" s="33">
        <v>7</v>
      </c>
      <c r="C31" s="34" t="s">
        <v>34</v>
      </c>
      <c r="D31" s="34" t="s">
        <v>61</v>
      </c>
      <c r="E31" s="35"/>
      <c r="F31" s="35">
        <v>164433</v>
      </c>
      <c r="G31" s="35">
        <v>216235</v>
      </c>
      <c r="H31" s="35"/>
      <c r="I31" s="35">
        <v>380668</v>
      </c>
    </row>
    <row r="32" spans="1:9" ht="22.5" x14ac:dyDescent="0.2">
      <c r="A32" s="31"/>
      <c r="B32" s="33" t="s">
        <v>35</v>
      </c>
      <c r="C32" s="34" t="s">
        <v>35</v>
      </c>
      <c r="D32" s="34" t="s">
        <v>36</v>
      </c>
      <c r="E32" s="35">
        <f>SUM(E25:E31)</f>
        <v>17380454</v>
      </c>
      <c r="F32" s="35">
        <f t="shared" ref="F32:I32" si="0">SUM(F25:F31)</f>
        <v>3818726</v>
      </c>
      <c r="G32" s="35">
        <f t="shared" si="0"/>
        <v>256645</v>
      </c>
      <c r="H32" s="35"/>
      <c r="I32" s="35">
        <f t="shared" si="0"/>
        <v>21455825</v>
      </c>
    </row>
    <row r="33" spans="1:9" ht="17.850000000000001" customHeight="1" x14ac:dyDescent="0.2">
      <c r="A33" s="31"/>
      <c r="B33" s="48" t="s">
        <v>37</v>
      </c>
      <c r="C33" s="49"/>
      <c r="D33" s="49"/>
      <c r="E33" s="49"/>
      <c r="F33" s="49"/>
      <c r="G33" s="49"/>
      <c r="H33" s="49"/>
      <c r="I33" s="49"/>
    </row>
    <row r="34" spans="1:9" x14ac:dyDescent="0.2">
      <c r="A34" s="31"/>
      <c r="B34" s="33" t="s">
        <v>35</v>
      </c>
      <c r="C34" s="34" t="s">
        <v>35</v>
      </c>
      <c r="D34" s="34" t="s">
        <v>38</v>
      </c>
      <c r="E34" s="35">
        <f>E32</f>
        <v>17380454</v>
      </c>
      <c r="F34" s="35">
        <f>F32</f>
        <v>3818726</v>
      </c>
      <c r="G34" s="35">
        <f>G32</f>
        <v>256645</v>
      </c>
      <c r="H34" s="35"/>
      <c r="I34" s="35">
        <f>I32</f>
        <v>21455825</v>
      </c>
    </row>
    <row r="35" spans="1:9" ht="17.850000000000001" customHeight="1" x14ac:dyDescent="0.2">
      <c r="A35" s="31"/>
      <c r="B35" s="48" t="s">
        <v>39</v>
      </c>
      <c r="C35" s="49"/>
      <c r="D35" s="49"/>
      <c r="E35" s="49"/>
      <c r="F35" s="49"/>
      <c r="G35" s="49"/>
      <c r="H35" s="49"/>
      <c r="I35" s="49"/>
    </row>
    <row r="36" spans="1:9" x14ac:dyDescent="0.2">
      <c r="A36" s="31"/>
      <c r="B36" s="33" t="s">
        <v>35</v>
      </c>
      <c r="C36" s="34" t="s">
        <v>35</v>
      </c>
      <c r="D36" s="34" t="s">
        <v>40</v>
      </c>
      <c r="E36" s="35">
        <f>E32</f>
        <v>17380454</v>
      </c>
      <c r="F36" s="35">
        <f>F32</f>
        <v>3818726</v>
      </c>
      <c r="G36" s="35">
        <f>G32</f>
        <v>256645</v>
      </c>
      <c r="H36" s="35"/>
      <c r="I36" s="35">
        <f>I32</f>
        <v>21455825</v>
      </c>
    </row>
    <row r="37" spans="1:9" ht="17.850000000000001" customHeight="1" x14ac:dyDescent="0.2">
      <c r="A37" s="31"/>
      <c r="B37" s="48" t="s">
        <v>41</v>
      </c>
      <c r="C37" s="49"/>
      <c r="D37" s="49"/>
      <c r="E37" s="49"/>
      <c r="F37" s="49"/>
      <c r="G37" s="49"/>
      <c r="H37" s="49"/>
      <c r="I37" s="49"/>
    </row>
    <row r="38" spans="1:9" x14ac:dyDescent="0.2">
      <c r="A38" s="31"/>
      <c r="B38" s="33" t="s">
        <v>35</v>
      </c>
      <c r="C38" s="34" t="s">
        <v>35</v>
      </c>
      <c r="D38" s="34" t="s">
        <v>42</v>
      </c>
      <c r="E38" s="35">
        <f>E32</f>
        <v>17380454</v>
      </c>
      <c r="F38" s="35">
        <f>F32</f>
        <v>3818726</v>
      </c>
      <c r="G38" s="35">
        <f>G32</f>
        <v>256645</v>
      </c>
      <c r="H38" s="35"/>
      <c r="I38" s="35">
        <f>I32</f>
        <v>21455825</v>
      </c>
    </row>
    <row r="39" spans="1:9" ht="17.850000000000001" customHeight="1" x14ac:dyDescent="0.2">
      <c r="A39" s="31"/>
      <c r="B39" s="48" t="s">
        <v>43</v>
      </c>
      <c r="C39" s="49"/>
      <c r="D39" s="49"/>
      <c r="E39" s="49"/>
      <c r="F39" s="49"/>
      <c r="G39" s="49"/>
      <c r="H39" s="49"/>
      <c r="I39" s="49"/>
    </row>
    <row r="40" spans="1:9" x14ac:dyDescent="0.2">
      <c r="A40" s="31"/>
      <c r="B40" s="33" t="s">
        <v>35</v>
      </c>
      <c r="C40" s="34" t="s">
        <v>35</v>
      </c>
      <c r="D40" s="34" t="s">
        <v>51</v>
      </c>
      <c r="E40" s="35">
        <f>E32</f>
        <v>17380454</v>
      </c>
      <c r="F40" s="35">
        <f>F32</f>
        <v>3818726</v>
      </c>
      <c r="G40" s="35">
        <f>G32</f>
        <v>256645</v>
      </c>
      <c r="H40" s="35"/>
      <c r="I40" s="35">
        <f>I32</f>
        <v>21455825</v>
      </c>
    </row>
    <row r="41" spans="1:9" ht="65.099999999999994" customHeight="1" x14ac:dyDescent="0.2">
      <c r="A41" s="31"/>
      <c r="B41" s="48" t="s">
        <v>44</v>
      </c>
      <c r="C41" s="49"/>
      <c r="D41" s="49"/>
      <c r="E41" s="49"/>
      <c r="F41" s="49"/>
      <c r="G41" s="49"/>
      <c r="H41" s="49"/>
      <c r="I41" s="49"/>
    </row>
    <row r="42" spans="1:9" x14ac:dyDescent="0.2">
      <c r="A42" s="31"/>
      <c r="B42" s="33" t="s">
        <v>35</v>
      </c>
      <c r="C42" s="34" t="s">
        <v>35</v>
      </c>
      <c r="D42" s="34" t="s">
        <v>45</v>
      </c>
      <c r="E42" s="35">
        <f>E32</f>
        <v>17380454</v>
      </c>
      <c r="F42" s="35">
        <f>F32</f>
        <v>3818726</v>
      </c>
      <c r="G42" s="35">
        <f>G32</f>
        <v>256645</v>
      </c>
      <c r="H42" s="35"/>
      <c r="I42" s="35">
        <f>I40</f>
        <v>21455825</v>
      </c>
    </row>
    <row r="43" spans="1:9" ht="17.850000000000001" customHeight="1" x14ac:dyDescent="0.2">
      <c r="A43" s="31"/>
      <c r="B43" s="48" t="s">
        <v>46</v>
      </c>
      <c r="C43" s="49"/>
      <c r="D43" s="49"/>
      <c r="E43" s="49"/>
      <c r="F43" s="49"/>
      <c r="G43" s="49"/>
      <c r="H43" s="49"/>
      <c r="I43" s="49"/>
    </row>
    <row r="44" spans="1:9" ht="33.75" x14ac:dyDescent="0.2">
      <c r="A44" s="31"/>
      <c r="B44" s="33">
        <v>10</v>
      </c>
      <c r="C44" s="34" t="s">
        <v>47</v>
      </c>
      <c r="D44" s="34" t="s">
        <v>48</v>
      </c>
      <c r="E44" s="35" t="s">
        <v>52</v>
      </c>
      <c r="F44" s="35" t="s">
        <v>53</v>
      </c>
      <c r="G44" s="35" t="s">
        <v>54</v>
      </c>
      <c r="H44" s="35"/>
      <c r="I44" s="35">
        <f>I45</f>
        <v>4291165</v>
      </c>
    </row>
    <row r="45" spans="1:9" x14ac:dyDescent="0.2">
      <c r="A45" s="31"/>
      <c r="B45" s="33" t="s">
        <v>35</v>
      </c>
      <c r="C45" s="34" t="s">
        <v>35</v>
      </c>
      <c r="D45" s="34" t="s">
        <v>49</v>
      </c>
      <c r="E45" s="35">
        <f>E42*0.2</f>
        <v>3476090.8000000003</v>
      </c>
      <c r="F45" s="35">
        <f t="shared" ref="F45:I45" si="1">F42*0.2</f>
        <v>763745.20000000007</v>
      </c>
      <c r="G45" s="35">
        <f t="shared" si="1"/>
        <v>51329</v>
      </c>
      <c r="H45" s="35"/>
      <c r="I45" s="35">
        <f t="shared" si="1"/>
        <v>4291165</v>
      </c>
    </row>
    <row r="46" spans="1:9" x14ac:dyDescent="0.2">
      <c r="A46" s="31"/>
      <c r="B46" s="33" t="s">
        <v>35</v>
      </c>
      <c r="C46" s="34" t="s">
        <v>35</v>
      </c>
      <c r="D46" s="34" t="s">
        <v>50</v>
      </c>
      <c r="E46" s="35">
        <f>E42+E45</f>
        <v>20856544.800000001</v>
      </c>
      <c r="F46" s="35">
        <f>F42+F45</f>
        <v>4582471.2</v>
      </c>
      <c r="G46" s="35">
        <f>G42+G45</f>
        <v>307974</v>
      </c>
      <c r="H46" s="35"/>
      <c r="I46" s="35">
        <f>I42+I44</f>
        <v>25746990</v>
      </c>
    </row>
    <row r="47" spans="1:9" x14ac:dyDescent="0.2">
      <c r="A47" s="31"/>
      <c r="B47" s="30"/>
      <c r="C47" s="22"/>
      <c r="D47" s="22"/>
      <c r="E47" s="23"/>
      <c r="F47" s="23"/>
      <c r="G47" s="23"/>
      <c r="H47" s="23"/>
      <c r="I47" s="23"/>
    </row>
    <row r="48" spans="1:9" x14ac:dyDescent="0.2">
      <c r="A48" s="31"/>
      <c r="B48" s="30"/>
      <c r="C48" s="22"/>
      <c r="D48" s="22"/>
      <c r="E48" s="23"/>
      <c r="F48" s="23"/>
      <c r="G48" s="23"/>
      <c r="H48" s="23"/>
      <c r="I48" s="23"/>
    </row>
    <row r="49" spans="1:9" x14ac:dyDescent="0.2">
      <c r="A49" s="31"/>
      <c r="B49" s="24"/>
      <c r="C49" s="24"/>
      <c r="D49" s="24"/>
      <c r="E49" s="24"/>
      <c r="F49" s="24"/>
      <c r="G49" s="24"/>
      <c r="H49" s="24"/>
      <c r="I49" s="24"/>
    </row>
    <row r="50" spans="1:9" x14ac:dyDescent="0.2">
      <c r="B50" s="25" t="s">
        <v>6</v>
      </c>
      <c r="C50" s="24"/>
      <c r="D50" s="26"/>
      <c r="E50" s="24"/>
      <c r="F50" s="26"/>
      <c r="G50" s="27"/>
      <c r="H50" s="28"/>
      <c r="I50" s="26"/>
    </row>
    <row r="51" spans="1:9" x14ac:dyDescent="0.2">
      <c r="B51" s="24"/>
      <c r="C51" s="24"/>
      <c r="D51" s="6"/>
      <c r="E51" s="6" t="s">
        <v>7</v>
      </c>
      <c r="F51" s="6"/>
      <c r="G51" s="6"/>
      <c r="H51" s="6"/>
      <c r="I51" s="6"/>
    </row>
    <row r="52" spans="1:9" x14ac:dyDescent="0.2">
      <c r="B52" s="25" t="s">
        <v>8</v>
      </c>
      <c r="C52" s="24"/>
      <c r="D52" s="29"/>
      <c r="E52" s="24"/>
      <c r="F52" s="29"/>
      <c r="G52" s="29"/>
      <c r="H52" s="24"/>
      <c r="I52" s="26"/>
    </row>
    <row r="53" spans="1:9" x14ac:dyDescent="0.2">
      <c r="B53" s="24"/>
      <c r="C53" s="24"/>
      <c r="D53" s="6"/>
      <c r="E53" s="6" t="s">
        <v>7</v>
      </c>
      <c r="F53" s="6"/>
      <c r="G53" s="6"/>
      <c r="H53" s="6"/>
      <c r="I53" s="6"/>
    </row>
    <row r="54" spans="1:9" x14ac:dyDescent="0.2">
      <c r="B54" s="25" t="s">
        <v>9</v>
      </c>
      <c r="C54" s="24"/>
      <c r="D54" s="29"/>
      <c r="E54" s="25"/>
      <c r="F54" s="29"/>
      <c r="G54" s="29"/>
      <c r="H54" s="24"/>
      <c r="I54" s="26"/>
    </row>
    <row r="55" spans="1:9" x14ac:dyDescent="0.2">
      <c r="B55" s="24"/>
      <c r="C55" s="24"/>
      <c r="D55" s="7" t="s">
        <v>23</v>
      </c>
      <c r="E55" s="6" t="s">
        <v>7</v>
      </c>
      <c r="F55" s="6"/>
      <c r="G55" s="6"/>
      <c r="H55" s="6"/>
      <c r="I55" s="6"/>
    </row>
    <row r="56" spans="1:9" x14ac:dyDescent="0.2">
      <c r="B56" s="25" t="s">
        <v>10</v>
      </c>
      <c r="C56" s="24"/>
      <c r="D56" s="27"/>
      <c r="E56" s="27"/>
      <c r="F56" s="26"/>
      <c r="G56" s="27"/>
      <c r="H56" s="28"/>
      <c r="I56" s="26"/>
    </row>
    <row r="57" spans="1:9" x14ac:dyDescent="0.2">
      <c r="B57" s="24"/>
      <c r="C57" s="24"/>
      <c r="D57" s="36" t="s">
        <v>11</v>
      </c>
      <c r="E57" s="36"/>
      <c r="F57" s="36"/>
      <c r="G57" s="36"/>
      <c r="H57" s="6"/>
      <c r="I57" s="6"/>
    </row>
    <row r="58" spans="1:9" x14ac:dyDescent="0.2">
      <c r="B58" s="24"/>
      <c r="C58" s="24"/>
      <c r="D58" s="24"/>
      <c r="E58" s="24"/>
      <c r="F58" s="24"/>
      <c r="G58" s="24"/>
      <c r="H58" s="24"/>
      <c r="I58" s="24"/>
    </row>
  </sheetData>
  <mergeCells count="24">
    <mergeCell ref="B41:I41"/>
    <mergeCell ref="B43:I43"/>
    <mergeCell ref="D14:H14"/>
    <mergeCell ref="B24:I24"/>
    <mergeCell ref="B33:I33"/>
    <mergeCell ref="B35:I35"/>
    <mergeCell ref="B37:I37"/>
    <mergeCell ref="C16:I16"/>
    <mergeCell ref="D57:G57"/>
    <mergeCell ref="D3:H3"/>
    <mergeCell ref="B19:B22"/>
    <mergeCell ref="C19:C22"/>
    <mergeCell ref="D19:D22"/>
    <mergeCell ref="D9:H9"/>
    <mergeCell ref="D4:H4"/>
    <mergeCell ref="D8:H8"/>
    <mergeCell ref="E20:E22"/>
    <mergeCell ref="F20:F22"/>
    <mergeCell ref="G20:G22"/>
    <mergeCell ref="H20:H22"/>
    <mergeCell ref="E19:I19"/>
    <mergeCell ref="I20:I22"/>
    <mergeCell ref="D13:H13"/>
    <mergeCell ref="B39:I39"/>
  </mergeCells>
  <phoneticPr fontId="2" type="noConversion"/>
  <pageMargins left="0.33" right="0.23622047244094491" top="0.35433070866141736" bottom="0.35433070866141736" header="0.19685039370078741" footer="0.19685039370078741"/>
  <pageSetup paperSize="9" fitToHeight="0" orientation="portrait" r:id="rId1"/>
  <headerFooter alignWithMargins="0">
    <oddHeader>&amp;LГРАНД-Смета 2021.1</oddHeader>
    <oddFooter>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ССРСС</vt:lpstr>
      <vt:lpstr>ССРСС!Print_Titles</vt:lpstr>
      <vt:lpstr>ССРСС!Заголовки_для_печати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Марина Валерьевна</dc:creator>
  <cp:lastModifiedBy>Дарья Алексеевна Сыскова</cp:lastModifiedBy>
  <cp:lastPrinted>2021-04-22T10:03:19Z</cp:lastPrinted>
  <dcterms:created xsi:type="dcterms:W3CDTF">2003-01-28T12:33:10Z</dcterms:created>
  <dcterms:modified xsi:type="dcterms:W3CDTF">2021-10-26T09:22:28Z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