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9" i="1" l="1"/>
  <c r="L10" i="1"/>
  <c r="L8" i="1"/>
  <c r="K11" i="1" l="1"/>
  <c r="I9" i="1"/>
  <c r="H9" i="1"/>
  <c r="J9" i="1" l="1"/>
  <c r="I10" i="1"/>
  <c r="H10" i="1"/>
  <c r="J10" i="1" l="1"/>
  <c r="H8" i="1"/>
  <c r="I8" i="1" l="1"/>
  <c r="J8" i="1" l="1"/>
</calcChain>
</file>

<file path=xl/sharedStrings.xml><?xml version="1.0" encoding="utf-8"?>
<sst xmlns="http://schemas.openxmlformats.org/spreadsheetml/2006/main" count="27" uniqueCount="23">
  <si>
    <t>Расчет начальной (максимальной) цены договора</t>
  </si>
  <si>
    <t>п/п</t>
  </si>
  <si>
    <t>Наименование</t>
  </si>
  <si>
    <t>Кол-во</t>
  </si>
  <si>
    <t>Ед. изм.</t>
  </si>
  <si>
    <t>Средняя цена, руб.</t>
  </si>
  <si>
    <t xml:space="preserve">  - среднее квадратичное отклонение      </t>
  </si>
  <si>
    <t>V - коэффициент вариации, %</t>
  </si>
  <si>
    <t>Необходимое значение коэффициента вариации, %</t>
  </si>
  <si>
    <t>&lt;33</t>
  </si>
  <si>
    <t>ИТОГО</t>
  </si>
  <si>
    <t>Контрактнвй управляющий ______________________ Арсентьева Елена Владимировна</t>
  </si>
  <si>
    <t>Утверждаю:
Директор ГБУ Стерлитамакский ПНИ   ___________________ Биктимеров И.Х.</t>
  </si>
  <si>
    <t xml:space="preserve"> При определении Н(М)Ц договора 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</t>
  </si>
  <si>
    <t xml:space="preserve">Весы товарные </t>
  </si>
  <si>
    <t>штука</t>
  </si>
  <si>
    <t xml:space="preserve">Камера холодильная </t>
  </si>
  <si>
    <t>Моноблок</t>
  </si>
  <si>
    <t>Коммерческое предложение №3 (Вх№1176 0от 18.08.2023г.)</t>
  </si>
  <si>
    <t>Коммерческое предложение №1 (Вх№1175 от 18.08.2023г.)</t>
  </si>
  <si>
    <t>Коммерческое предложение №2 (Вх№1174 от 18.08.2023г.)</t>
  </si>
  <si>
    <t>Обоснование начальной (максимальной) цены  договора на поставку дезинфецирующих средств для нужд Государственного бюджетного стационарного учреждения социального обслуживания системы социальной защиты населения Ишимбайский психоневрологический интернат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</si>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</sst>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6</xdr:row>
      <xdr:rowOff>85725</xdr:rowOff>
    </xdr:from>
    <xdr:to>
      <xdr:col>11</xdr:col>
      <xdr:colOff>695325</xdr:colOff>
      <xdr:row>6</xdr:row>
      <xdr:rowOff>571500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43825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6</xdr:row>
      <xdr:rowOff>0</xdr:rowOff>
    </xdr:from>
    <xdr:to>
      <xdr:col>8</xdr:col>
      <xdr:colOff>104775</xdr:colOff>
      <xdr:row>6</xdr:row>
      <xdr:rowOff>104775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91225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6</xdr:row>
      <xdr:rowOff>1009650</xdr:rowOff>
    </xdr:from>
    <xdr:to>
      <xdr:col>9</xdr:col>
      <xdr:colOff>47625</xdr:colOff>
      <xdr:row>6</xdr:row>
      <xdr:rowOff>1457325</xdr:rowOff>
    </xdr:to>
    <xdr:pic>
      <xdr:nvPicPr>
        <xdr:cNvPr id="4" name="Pictur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000750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914400</xdr:rowOff>
    </xdr:from>
    <xdr:to>
      <xdr:col>9</xdr:col>
      <xdr:colOff>476250</xdr:colOff>
      <xdr:row>6</xdr:row>
      <xdr:rowOff>1257300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19875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Q3" sqref="Q3"/>
    </sheetView>
  </sheetViews>
  <sheetFormatPr defaultRowHeight="15" x14ac:dyDescent="0.25"/>
  <cols>
    <col min="2" max="2" width="22" customWidth="1"/>
    <col min="3" max="3" width="7.140625" customWidth="1"/>
    <col min="4" max="4" width="7.28515625" customWidth="1"/>
    <col min="5" max="5" width="14.85546875" customWidth="1"/>
    <col min="6" max="7" width="15.140625" customWidth="1"/>
    <col min="9" max="9" width="10.5703125" customWidth="1"/>
    <col min="10" max="10" width="12.7109375" customWidth="1"/>
    <col min="11" max="11" width="14.42578125" customWidth="1"/>
    <col min="12" max="12" width="18.42578125" customWidth="1"/>
  </cols>
  <sheetData>
    <row r="1" spans="1:15" ht="60" customHeight="1" x14ac:dyDescent="0.25">
      <c r="A1" s="11"/>
      <c r="B1" s="11"/>
      <c r="C1" s="11"/>
      <c r="D1" s="11"/>
      <c r="E1" s="11"/>
      <c r="F1" s="11"/>
      <c r="G1" s="11"/>
      <c r="H1" s="11"/>
      <c r="I1" s="19" t="s">
        <v>12</v>
      </c>
      <c r="J1" s="19"/>
      <c r="K1" s="19"/>
      <c r="L1" s="19"/>
      <c r="M1" s="13"/>
      <c r="N1" s="13"/>
      <c r="O1" s="12"/>
    </row>
    <row r="2" spans="1:15" ht="15.75" customHeight="1" x14ac:dyDescent="0.25">
      <c r="A2" s="11"/>
      <c r="B2" s="11"/>
      <c r="C2" s="11"/>
      <c r="D2" s="11"/>
      <c r="E2" s="11"/>
      <c r="F2" s="11"/>
      <c r="G2" s="11"/>
      <c r="H2" s="11"/>
      <c r="I2" s="15"/>
      <c r="J2" s="15"/>
      <c r="K2" s="20" t="s">
        <v>22</v>
      </c>
      <c r="L2" s="20"/>
      <c r="M2" s="14"/>
      <c r="N2" s="14"/>
      <c r="O2" s="12"/>
    </row>
    <row r="3" spans="1:15" ht="114.75" customHeight="1" x14ac:dyDescent="0.25">
      <c r="A3" s="18" t="s">
        <v>13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5" spans="1:15" x14ac:dyDescent="0.25">
      <c r="A5" s="22" t="s">
        <v>21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1"/>
    </row>
    <row r="6" spans="1:15" x14ac:dyDescent="0.25">
      <c r="A6" s="23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1"/>
    </row>
    <row r="7" spans="1:15" ht="111.75" customHeigh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19</v>
      </c>
      <c r="F7" s="2" t="s">
        <v>20</v>
      </c>
      <c r="G7" s="2" t="s">
        <v>18</v>
      </c>
      <c r="H7" s="2" t="s">
        <v>5</v>
      </c>
      <c r="I7" s="3" t="s">
        <v>6</v>
      </c>
      <c r="J7" s="3" t="s">
        <v>7</v>
      </c>
      <c r="K7" s="3" t="s">
        <v>8</v>
      </c>
      <c r="L7" s="3"/>
    </row>
    <row r="8" spans="1:15" ht="39" customHeight="1" x14ac:dyDescent="0.25">
      <c r="A8" s="9">
        <v>1</v>
      </c>
      <c r="B8" s="17" t="s">
        <v>16</v>
      </c>
      <c r="C8" s="9">
        <v>1</v>
      </c>
      <c r="D8" s="9" t="s">
        <v>15</v>
      </c>
      <c r="E8" s="5">
        <v>104267</v>
      </c>
      <c r="F8" s="5">
        <v>98050.98</v>
      </c>
      <c r="G8" s="5">
        <v>130000</v>
      </c>
      <c r="H8" s="4">
        <f>ROUND(AVERAGE(E8,F8,G8),2)</f>
        <v>110772.66</v>
      </c>
      <c r="I8" s="5">
        <f>STDEV(E8,F8,G8)</f>
        <v>16938.939717904534</v>
      </c>
      <c r="J8" s="6">
        <f>I8/H8*100</f>
        <v>15.291624953219083</v>
      </c>
      <c r="K8" s="6" t="s">
        <v>9</v>
      </c>
      <c r="L8" s="5">
        <f>ROUND(C8*H8,2)</f>
        <v>110772.66</v>
      </c>
    </row>
    <row r="9" spans="1:15" ht="39" customHeight="1" x14ac:dyDescent="0.25">
      <c r="A9" s="9">
        <v>2</v>
      </c>
      <c r="B9" s="17" t="s">
        <v>17</v>
      </c>
      <c r="C9" s="9">
        <v>1</v>
      </c>
      <c r="D9" s="9" t="s">
        <v>15</v>
      </c>
      <c r="E9" s="5">
        <v>97750</v>
      </c>
      <c r="F9" s="5">
        <v>91924.52</v>
      </c>
      <c r="G9" s="5">
        <v>110000</v>
      </c>
      <c r="H9" s="4">
        <f>ROUND(AVERAGE(E9,F9,G9),2)</f>
        <v>99891.51</v>
      </c>
      <c r="I9" s="5">
        <f>STDEV(E9,F9,G9)</f>
        <v>9226.065380764072</v>
      </c>
      <c r="J9" s="6">
        <f>I9/H9*100</f>
        <v>9.2360856100424069</v>
      </c>
      <c r="K9" s="6" t="s">
        <v>9</v>
      </c>
      <c r="L9" s="5">
        <f t="shared" ref="L9:L10" si="0">ROUND(C9*H9,2)</f>
        <v>99891.51</v>
      </c>
    </row>
    <row r="10" spans="1:15" ht="40.5" customHeight="1" x14ac:dyDescent="0.25">
      <c r="A10" s="9">
        <v>3</v>
      </c>
      <c r="B10" s="17" t="s">
        <v>14</v>
      </c>
      <c r="C10" s="9">
        <v>1</v>
      </c>
      <c r="D10" s="9" t="s">
        <v>15</v>
      </c>
      <c r="E10" s="5">
        <v>7930</v>
      </c>
      <c r="F10" s="5">
        <v>7533.5</v>
      </c>
      <c r="G10" s="5">
        <v>12000</v>
      </c>
      <c r="H10" s="4">
        <f>ROUND(AVERAGE(E10,F10,G10),2)</f>
        <v>9154.5</v>
      </c>
      <c r="I10" s="5">
        <f>STDEV(E10,F10,G10)</f>
        <v>2472.236993089457</v>
      </c>
      <c r="J10" s="6">
        <f>I10/H10*100</f>
        <v>27.00570203822663</v>
      </c>
      <c r="K10" s="6" t="s">
        <v>9</v>
      </c>
      <c r="L10" s="5">
        <f t="shared" si="0"/>
        <v>9154.5</v>
      </c>
    </row>
    <row r="11" spans="1:15" x14ac:dyDescent="0.25">
      <c r="A11" s="24" t="s">
        <v>10</v>
      </c>
      <c r="B11" s="25"/>
      <c r="C11" s="7"/>
      <c r="D11" s="8"/>
      <c r="E11" s="26"/>
      <c r="F11" s="26"/>
      <c r="G11" s="26"/>
      <c r="H11" s="26"/>
      <c r="I11" s="26"/>
      <c r="J11" s="26"/>
      <c r="K11" s="27">
        <f>SUM(L8:L10)</f>
        <v>219818.66999999998</v>
      </c>
      <c r="L11" s="28"/>
    </row>
    <row r="13" spans="1:15" x14ac:dyDescent="0.25">
      <c r="A13" s="21" t="s">
        <v>11</v>
      </c>
      <c r="B13" s="21"/>
      <c r="C13" s="21"/>
      <c r="D13" s="21"/>
      <c r="E13" s="21"/>
      <c r="F13" s="21"/>
      <c r="G13" s="21"/>
      <c r="H13" s="21"/>
      <c r="I13" s="21"/>
    </row>
    <row r="14" spans="1:15" x14ac:dyDescent="0.25">
      <c r="B14" s="16">
        <v>89173772743</v>
      </c>
      <c r="C14" s="16"/>
      <c r="D14" s="16"/>
      <c r="E14" s="16"/>
      <c r="F14" s="16"/>
      <c r="G14" s="16"/>
      <c r="H14" s="16"/>
      <c r="I14" s="16"/>
      <c r="J14" s="16"/>
    </row>
    <row r="18" spans="5:5" x14ac:dyDescent="0.25">
      <c r="E18" s="10"/>
    </row>
  </sheetData>
  <mergeCells count="9">
    <mergeCell ref="A3:L3"/>
    <mergeCell ref="I1:L1"/>
    <mergeCell ref="K2:L2"/>
    <mergeCell ref="A13:I13"/>
    <mergeCell ref="A5:K5"/>
    <mergeCell ref="A6:K6"/>
    <mergeCell ref="A11:B11"/>
    <mergeCell ref="E11:J11"/>
    <mergeCell ref="K11:L11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2023-08-25T06:15:47Z</dcterms:modified>
</cp:coreProperties>
</file>