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Обоснование НМЦ" sheetId="1" r:id="rId1"/>
    <sheet name="Расчет НМЦ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<sst xmlns="http://schemas.openxmlformats.org/spreadsheetml/2006/main" count="51" uniqueCount="37">
  <si>
    <t>№ поз.</t>
  </si>
  <si>
    <t>кол-во</t>
  </si>
  <si>
    <t>Обоснование начальной ( максимальной) цены договора</t>
  </si>
  <si>
    <t>Ед.изм.</t>
  </si>
  <si>
    <t>Начальная (максимальная) цена</t>
  </si>
  <si>
    <t>Цена, руб. без НДС</t>
  </si>
  <si>
    <t xml:space="preserve">Используемый метод (методы) определения НМЦ </t>
  </si>
  <si>
    <t xml:space="preserve"> Начальная (максимальная) цена договора (цена лота), определена посредством метода сопоставимых рыночных цен (анализ рынка)</t>
  </si>
  <si>
    <t xml:space="preserve">В соответствии с утвержденным техническим заданием. </t>
  </si>
  <si>
    <t>Дата составления обоснования НМЦ</t>
  </si>
  <si>
    <t>Основные требования к продукции (работ, услуг)</t>
  </si>
  <si>
    <t>Расчет НМЦ</t>
  </si>
  <si>
    <t>Расчет начальной ( максимальной) цены договора</t>
  </si>
  <si>
    <t>Среднее значение выполнения  работ  в руб. без НДС</t>
  </si>
  <si>
    <t>Цена за выполнение работ (руб. без НДС) Источники информации о ценах</t>
  </si>
  <si>
    <t>Среднее значение выполнения работ  в руб. без НДС</t>
  </si>
  <si>
    <t>КП №1</t>
  </si>
  <si>
    <t>КП №2</t>
  </si>
  <si>
    <t>Наименование товара (работ, услуг)</t>
  </si>
  <si>
    <t>Сумма, руб. без НДС</t>
  </si>
  <si>
    <t>Составила</t>
  </si>
  <si>
    <t>Согласовано:</t>
  </si>
  <si>
    <t>КП №3</t>
  </si>
  <si>
    <t>Цена за выполнение  работ (руб. без НДС) 
Источники информации о ценах</t>
  </si>
  <si>
    <t>Максимальное значение с учетом 20%</t>
  </si>
  <si>
    <t>Минимальное значение с учетом 20%</t>
  </si>
  <si>
    <t xml:space="preserve">На формирование НМЦ закупки (лота) услуг: по проведению медосмотров (предварительный, периодический) и дополнительных мед.услуг работников АО «БСК».
</t>
  </si>
  <si>
    <t>чел.</t>
  </si>
  <si>
    <t>* Данная услуга не облагается НДС в соответствии с пп.2 п.2 ст.149 НК РФ.</t>
  </si>
  <si>
    <t>Итого за группу едениц:</t>
  </si>
  <si>
    <t>Расчет НМЦ № 17.02.01.03-11/571 по СЗ № 96919</t>
  </si>
  <si>
    <t>Исследование уровня антигена аденогенных раков СА 125 в крови</t>
  </si>
  <si>
    <t>Исследование уровня простатспецифического антигена общего в крови</t>
  </si>
  <si>
    <t>Предварительный осмотр (при приеме на работу и переводе) мужчины</t>
  </si>
  <si>
    <t>Предварительный осмотр (при приеме на работу и переводе) женщины</t>
  </si>
  <si>
    <t>Периодический медицинский осмотр мужчины</t>
  </si>
  <si>
    <t>Периодический медицинский осмотр женщины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</si>
</sst>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_-* #,##0.000\ _₽_-;\-* #,##0.000\ _₽_-;_-* &quot;-&quot;??\ _₽_-;_-@_-"/>
    <numFmt numFmtId="180" formatCode="_-* #,##0.0\ _₽_-;\-* #,##0.0\ _₽_-;_-* &quot;-&quot;??\ _₽_-;_-@_-"/>
    <numFmt numFmtId="181" formatCode="_-* #,##0\ _₽_-;\-* #,##0\ _₽_-;_-* &quot;-&quot;??\ _₽_-;_-@_-"/>
    <numFmt numFmtId="182" formatCode="#,##0.0"/>
    <numFmt numFmtId="183" formatCode="0.0000"/>
    <numFmt numFmtId="184" formatCode="0.000"/>
    <numFmt numFmtId="185" formatCode="0.0"/>
    <numFmt numFmtId="186" formatCode="0.00000"/>
    <numFmt numFmtId="187" formatCode="#,##0.0000"/>
    <numFmt numFmtId="188" formatCode="#,##0.00000"/>
    <numFmt numFmtId="189" formatCode="#,##0.000000"/>
    <numFmt numFmtId="190" formatCode="#,##0.0000000"/>
    <numFmt numFmtId="191" formatCode="#,##0.00;[Red]#,##0.00"/>
    <numFmt numFmtId="192" formatCode="[$-FC19]d\ mmmm\ yyyy\ &quot;г.&quot;"/>
    <numFmt numFmtId="193" formatCode="#,##0.00000_ ;\-#,##0.00000\ "/>
    <numFmt numFmtId="194" formatCode="#,##0.000000000000_ ;\-#,##0.000000000000\ "/>
    <numFmt numFmtId="195" formatCode="#,##0.00_ ;\-#,##0.00\ "/>
    <numFmt numFmtId="196" formatCode="_-* #,##0.0\ &quot;₽&quot;_-;\-* #,##0.0\ &quot;₽&quot;_-;_-* &quot;-&quot;?\ &quot;₽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horizontal="center"/>
      <protection/>
    </xf>
    <xf numFmtId="0" fontId="3" fillId="0" borderId="0">
      <alignment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28" fillId="27" borderId="3" applyNumberFormat="0" applyAlignment="0" applyProtection="0"/>
    <xf numFmtId="0" fontId="29" fillId="27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8" borderId="8" applyNumberFormat="0" applyAlignment="0" applyProtection="0"/>
    <xf numFmtId="0" fontId="2" fillId="0" borderId="1">
      <alignment horizontal="center" wrapText="1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1">
      <alignment horizontal="center" wrapText="1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3" fillId="0" borderId="0">
      <alignment/>
      <protection/>
    </xf>
    <xf numFmtId="0" fontId="2" fillId="0" borderId="1">
      <alignment horizontal="center" wrapText="1"/>
      <protection/>
    </xf>
    <xf numFmtId="0" fontId="3" fillId="0" borderId="0">
      <alignment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horizont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5" fillId="3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86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4" fontId="0" fillId="0" borderId="11" xfId="69" applyNumberFormat="1" applyFont="1" applyBorder="1" applyAlignment="1">
      <alignment horizontal="center" vertical="center" wrapText="1"/>
      <protection/>
    </xf>
    <xf numFmtId="3" fontId="4" fillId="0" borderId="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" fontId="38" fillId="0" borderId="12" xfId="69" applyNumberFormat="1" applyFont="1" applyBorder="1" applyAlignment="1">
      <alignment vertical="center" wrapText="1"/>
      <protection/>
    </xf>
    <xf numFmtId="4" fontId="38" fillId="0" borderId="11" xfId="69" applyNumberFormat="1" applyFont="1" applyBorder="1" applyAlignment="1">
      <alignment vertical="center" wrapText="1"/>
      <protection/>
    </xf>
    <xf numFmtId="3" fontId="0" fillId="0" borderId="11" xfId="69" applyNumberFormat="1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5" fontId="47" fillId="0" borderId="0" xfId="0" applyNumberFormat="1" applyFont="1" applyAlignment="1">
      <alignment/>
    </xf>
    <xf numFmtId="4" fontId="38" fillId="0" borderId="13" xfId="69" applyNumberFormat="1" applyFont="1" applyBorder="1" applyAlignment="1">
      <alignment vertical="center" wrapText="1"/>
      <protection/>
    </xf>
    <xf numFmtId="4" fontId="38" fillId="0" borderId="14" xfId="69" applyNumberFormat="1" applyFont="1" applyBorder="1" applyAlignment="1">
      <alignment vertical="center" wrapText="1"/>
      <protection/>
    </xf>
    <xf numFmtId="4" fontId="38" fillId="0" borderId="1" xfId="69" applyNumberFormat="1" applyFont="1" applyBorder="1" applyAlignment="1">
      <alignment vertical="center" wrapText="1"/>
      <protection/>
    </xf>
    <xf numFmtId="0" fontId="38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1" xfId="69" applyFont="1" applyBorder="1" applyAlignment="1">
      <alignment horizontal="center" vertical="center" wrapText="1"/>
      <protection/>
    </xf>
    <xf numFmtId="0" fontId="0" fillId="0" borderId="11" xfId="69" applyFont="1" applyBorder="1" applyAlignment="1">
      <alignment horizontal="center" vertical="center" wrapText="1"/>
      <protection/>
    </xf>
    <xf numFmtId="0" fontId="0" fillId="0" borderId="1" xfId="69" applyFont="1" applyBorder="1" applyAlignment="1">
      <alignment horizontal="center" vertical="center" wrapText="1"/>
      <protection/>
    </xf>
    <xf numFmtId="4" fontId="0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38" fillId="0" borderId="0" xfId="69" applyNumberFormat="1" applyFont="1" applyBorder="1" applyAlignment="1">
      <alignment vertical="center" wrapText="1"/>
      <protection/>
    </xf>
    <xf numFmtId="4" fontId="0" fillId="0" borderId="1" xfId="69" applyNumberFormat="1" applyFont="1" applyBorder="1" applyAlignment="1">
      <alignment horizontal="center" vertical="center" wrapText="1"/>
      <protection/>
    </xf>
    <xf numFmtId="4" fontId="34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/>
    </xf>
    <xf numFmtId="0" fontId="38" fillId="0" borderId="1" xfId="0" applyFont="1" applyFill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0" fillId="0" borderId="11" xfId="69" applyFont="1" applyBorder="1" applyAlignment="1">
      <alignment horizontal="center" vertical="center" wrapText="1"/>
      <protection/>
    </xf>
    <xf numFmtId="0" fontId="0" fillId="0" borderId="11" xfId="69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69" applyFont="1" applyBorder="1" applyAlignment="1">
      <alignment horizontal="center" vertical="center" wrapText="1"/>
      <protection/>
    </xf>
    <xf numFmtId="0" fontId="0" fillId="0" borderId="17" xfId="69" applyFont="1" applyBorder="1" applyAlignment="1">
      <alignment horizontal="center" vertical="center" wrapText="1"/>
      <protection/>
    </xf>
    <xf numFmtId="0" fontId="0" fillId="0" borderId="18" xfId="69" applyFont="1" applyBorder="1" applyAlignment="1">
      <alignment horizontal="center" vertical="center" wrapText="1"/>
      <protection/>
    </xf>
    <xf numFmtId="0" fontId="0" fillId="0" borderId="14" xfId="69" applyFont="1" applyBorder="1" applyAlignment="1">
      <alignment horizontal="center" vertical="center" wrapText="1"/>
      <protection/>
    </xf>
    <xf numFmtId="0" fontId="0" fillId="0" borderId="11" xfId="69" applyFont="1" applyBorder="1" applyAlignment="1">
      <alignment horizontal="center" vertical="center" wrapText="1"/>
      <protection/>
    </xf>
    <xf numFmtId="0" fontId="0" fillId="0" borderId="19" xfId="69" applyFont="1" applyBorder="1" applyAlignment="1">
      <alignment horizontal="center" vertical="center" wrapText="1"/>
      <protection/>
    </xf>
    <xf numFmtId="0" fontId="0" fillId="0" borderId="20" xfId="69" applyFont="1" applyBorder="1" applyAlignment="1">
      <alignment horizontal="center" vertical="center" wrapText="1"/>
      <protection/>
    </xf>
    <xf numFmtId="0" fontId="0" fillId="0" borderId="21" xfId="69" applyFont="1" applyBorder="1" applyAlignment="1">
      <alignment horizontal="center" vertical="center" wrapText="1"/>
      <protection/>
    </xf>
    <xf numFmtId="0" fontId="0" fillId="0" borderId="12" xfId="69" applyFont="1" applyBorder="1" applyAlignment="1">
      <alignment horizontal="center" vertical="center" wrapText="1"/>
      <protection/>
    </xf>
    <xf numFmtId="0" fontId="0" fillId="0" borderId="22" xfId="69" applyFont="1" applyBorder="1" applyAlignment="1">
      <alignment horizontal="center" vertical="center" wrapText="1"/>
      <protection/>
    </xf>
    <xf numFmtId="0" fontId="0" fillId="0" borderId="23" xfId="69" applyFont="1" applyBorder="1" applyAlignment="1">
      <alignment horizontal="center" vertical="center" wrapText="1"/>
      <protection/>
    </xf>
    <xf numFmtId="4" fontId="0" fillId="0" borderId="15" xfId="69" applyNumberFormat="1" applyFont="1" applyBorder="1" applyAlignment="1">
      <alignment horizontal="center" vertical="center" wrapText="1"/>
      <protection/>
    </xf>
    <xf numFmtId="4" fontId="0" fillId="0" borderId="17" xfId="69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14" fontId="0" fillId="0" borderId="15" xfId="0" applyNumberFormat="1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left" vertical="center"/>
    </xf>
    <xf numFmtId="14" fontId="0" fillId="0" borderId="17" xfId="0" applyNumberFormat="1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34" fillId="0" borderId="0" xfId="0" applyNumberFormat="1" applyFont="1" applyAlignment="1">
      <alignment/>
    </xf>
    <xf numFmtId="0" fontId="34" fillId="0" borderId="15" xfId="69" applyFont="1" applyBorder="1" applyAlignment="1">
      <alignment horizontal="right" vertical="center" wrapText="1"/>
      <protection/>
    </xf>
    <xf numFmtId="0" fontId="34" fillId="0" borderId="16" xfId="69" applyFont="1" applyBorder="1" applyAlignment="1">
      <alignment horizontal="right" vertical="center" wrapText="1"/>
      <protection/>
    </xf>
    <xf numFmtId="0" fontId="34" fillId="0" borderId="17" xfId="69" applyFont="1" applyBorder="1" applyAlignment="1">
      <alignment horizontal="right" vertical="center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18" xfId="69" applyFont="1" applyBorder="1" applyAlignment="1">
      <alignment horizontal="center" vertical="center" wrapText="1"/>
      <protection/>
    </xf>
    <xf numFmtId="0" fontId="38" fillId="0" borderId="14" xfId="69" applyFont="1" applyBorder="1" applyAlignment="1">
      <alignment horizontal="center" vertical="center" wrapText="1"/>
      <protection/>
    </xf>
    <xf numFmtId="0" fontId="38" fillId="0" borderId="11" xfId="69" applyFont="1" applyBorder="1" applyAlignment="1">
      <alignment horizontal="center" vertical="center" wrapText="1"/>
      <protection/>
    </xf>
    <xf numFmtId="0" fontId="38" fillId="33" borderId="18" xfId="69" applyFont="1" applyFill="1" applyBorder="1" applyAlignment="1">
      <alignment horizontal="center" vertical="center" wrapText="1"/>
      <protection/>
    </xf>
    <xf numFmtId="0" fontId="38" fillId="33" borderId="14" xfId="69" applyFont="1" applyFill="1" applyBorder="1" applyAlignment="1">
      <alignment horizontal="center" vertical="center" wrapText="1"/>
      <protection/>
    </xf>
    <xf numFmtId="0" fontId="38" fillId="33" borderId="11" xfId="69" applyFont="1" applyFill="1" applyBorder="1" applyAlignment="1">
      <alignment horizontal="center" vertical="center" wrapText="1"/>
      <protection/>
    </xf>
    <xf numFmtId="0" fontId="38" fillId="0" borderId="19" xfId="69" applyFont="1" applyBorder="1" applyAlignment="1">
      <alignment horizontal="center" vertical="center" wrapText="1"/>
      <protection/>
    </xf>
    <xf numFmtId="0" fontId="38" fillId="0" borderId="20" xfId="69" applyFont="1" applyBorder="1" applyAlignment="1">
      <alignment horizontal="center" vertical="center" wrapText="1"/>
      <protection/>
    </xf>
    <xf numFmtId="0" fontId="38" fillId="0" borderId="21" xfId="0" applyFont="1" applyBorder="1" applyAlignment="1">
      <alignment horizontal="center" vertical="center" wrapText="1"/>
    </xf>
    <xf numFmtId="0" fontId="38" fillId="0" borderId="13" xfId="69" applyFont="1" applyBorder="1" applyAlignment="1">
      <alignment horizontal="center" vertical="center" wrapText="1"/>
      <protection/>
    </xf>
    <xf numFmtId="0" fontId="38" fillId="0" borderId="0" xfId="69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6" fillId="0" borderId="0" xfId="0" applyFont="1" applyBorder="1" applyAlignment="1">
      <alignment horizontal="left" vertical="top" wrapTex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 2" xfId="69"/>
    <cellStyle name="Обычный 2 2" xfId="70"/>
    <cellStyle name="Обычный 3" xfId="71"/>
    <cellStyle name="Followed Hyperlink" xfId="72"/>
    <cellStyle name="Параметр" xfId="73"/>
    <cellStyle name="ПеременныеСметы" xfId="74"/>
    <cellStyle name="Плохой" xfId="75"/>
    <cellStyle name="Пояснение" xfId="76"/>
    <cellStyle name="Примечание" xfId="77"/>
    <cellStyle name="Percent" xfId="78"/>
    <cellStyle name="РесСмета" xfId="79"/>
    <cellStyle name="СводВедРес" xfId="80"/>
    <cellStyle name="СводкаСтоимРаб" xfId="81"/>
    <cellStyle name="СводРасч" xfId="82"/>
    <cellStyle name="Связанная ячейка" xfId="83"/>
    <cellStyle name="Текст предупреждения" xfId="84"/>
    <cellStyle name="Титул" xfId="85"/>
    <cellStyle name="Comma" xfId="86"/>
    <cellStyle name="Comma [0]" xfId="87"/>
    <cellStyle name="Финансовый 2" xfId="88"/>
    <cellStyle name="Финансовый 3" xfId="89"/>
    <cellStyle name="Хвост" xfId="90"/>
    <cellStyle name="Хороший" xfId="91"/>
    <cellStyle name="Ценник" xfId="92"/>
    <cellStyle name="Экспертиза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feeva.TYu\Desktop\&#1053;&#1052;&#1062;\&#1041;&#1057;&#1047;\2022\&#1051;&#1086;&#1090;%20952%20&#1057;&#1047;%20&#8470;%20&#1057;&#1083;&#1047;-02&#1057;_059-2022\&#1056;&#1072;&#1089;&#1095;&#1077;&#1090;%20&#1053;&#1052;&#1062;%20&#1051;&#1054;&#1058;%20&#8470;%2002.07.&#1050;&#1051;.07.02-10-9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снование НМЦ"/>
      <sheetName val="Расчет НМЦ"/>
    </sheetNames>
    <sheetDataSet>
      <sheetData sheetId="1">
        <row r="13">
          <cell r="B13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8.421875" style="0" customWidth="1"/>
    <col min="3" max="3" width="12.00390625" style="0" customWidth="1"/>
    <col min="4" max="4" width="41.57421875" style="0" customWidth="1"/>
    <col min="5" max="5" width="15.140625" style="0" customWidth="1"/>
    <col min="6" max="6" width="11.28125" style="0" customWidth="1"/>
    <col min="7" max="9" width="15.140625" style="0" customWidth="1"/>
    <col min="10" max="10" width="18.00390625" style="0" customWidth="1"/>
    <col min="12" max="12" width="7.421875" style="0" customWidth="1"/>
    <col min="13" max="13" width="16.8515625" style="0" customWidth="1"/>
  </cols>
  <sheetData>
    <row r="2" spans="2:12" ht="15">
      <c r="B2" s="56" t="s">
        <v>30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4" spans="2:12" ht="15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24.75" customHeight="1">
      <c r="B5" s="1"/>
      <c r="C5" s="1"/>
      <c r="D5" s="60" t="str">
        <f>'Расчет НМЦ'!D5</f>
        <v>На формирование НМЦ закупки (лота) услуг: по проведению медосмотров (предварительный, периодический) и дополнительных мед.услуг работников АО «БСК».
</v>
      </c>
      <c r="E5" s="60"/>
      <c r="F5" s="60"/>
      <c r="G5" s="60"/>
      <c r="H5" s="60"/>
      <c r="I5" s="60"/>
      <c r="J5" s="60"/>
      <c r="K5" s="1"/>
      <c r="L5" s="1"/>
    </row>
    <row r="6" spans="2:12" ht="24.75" customHeight="1">
      <c r="B6" s="1"/>
      <c r="C6" s="1"/>
      <c r="D6" s="60"/>
      <c r="E6" s="60"/>
      <c r="F6" s="60"/>
      <c r="G6" s="60"/>
      <c r="H6" s="60"/>
      <c r="I6" s="60"/>
      <c r="J6" s="60"/>
      <c r="K6" s="1"/>
      <c r="L6" s="1"/>
    </row>
    <row r="7" spans="4:10" ht="24.75" customHeight="1">
      <c r="D7" s="60"/>
      <c r="E7" s="60"/>
      <c r="F7" s="60"/>
      <c r="G7" s="60"/>
      <c r="H7" s="60"/>
      <c r="I7" s="60"/>
      <c r="J7" s="60"/>
    </row>
    <row r="9" spans="2:13" ht="30">
      <c r="B9" s="5" t="s">
        <v>9</v>
      </c>
      <c r="C9" s="57">
        <v>45231</v>
      </c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2:13" ht="30">
      <c r="B10" s="5" t="s">
        <v>10</v>
      </c>
      <c r="C10" s="37" t="s">
        <v>8</v>
      </c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2:13" ht="30">
      <c r="B11" s="6" t="s">
        <v>6</v>
      </c>
      <c r="C11" s="37" t="s">
        <v>7</v>
      </c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2:13" ht="52.5" customHeight="1">
      <c r="B12" s="61" t="s">
        <v>11</v>
      </c>
      <c r="C12" s="42" t="s">
        <v>0</v>
      </c>
      <c r="D12" s="42" t="s">
        <v>18</v>
      </c>
      <c r="E12" s="42" t="s">
        <v>3</v>
      </c>
      <c r="F12" s="42" t="s">
        <v>1</v>
      </c>
      <c r="G12" s="45" t="s">
        <v>14</v>
      </c>
      <c r="H12" s="46"/>
      <c r="I12" s="47"/>
      <c r="J12" s="42" t="s">
        <v>15</v>
      </c>
      <c r="K12" s="40" t="s">
        <v>4</v>
      </c>
      <c r="L12" s="41"/>
      <c r="M12" s="23" t="s">
        <v>4</v>
      </c>
    </row>
    <row r="13" spans="2:13" ht="37.5" customHeight="1">
      <c r="B13" s="62"/>
      <c r="C13" s="43"/>
      <c r="D13" s="43"/>
      <c r="E13" s="43"/>
      <c r="F13" s="43"/>
      <c r="G13" s="48"/>
      <c r="H13" s="49"/>
      <c r="I13" s="50"/>
      <c r="J13" s="43"/>
      <c r="K13" s="45" t="s">
        <v>5</v>
      </c>
      <c r="L13" s="47"/>
      <c r="M13" s="42" t="s">
        <v>19</v>
      </c>
    </row>
    <row r="14" spans="2:13" ht="47.25" customHeight="1">
      <c r="B14" s="62"/>
      <c r="C14" s="44"/>
      <c r="D14" s="44"/>
      <c r="E14" s="44"/>
      <c r="F14" s="44"/>
      <c r="G14" s="21" t="s">
        <v>16</v>
      </c>
      <c r="H14" s="21" t="s">
        <v>17</v>
      </c>
      <c r="I14" s="21" t="s">
        <v>22</v>
      </c>
      <c r="J14" s="44"/>
      <c r="K14" s="48"/>
      <c r="L14" s="50"/>
      <c r="M14" s="44"/>
    </row>
    <row r="15" spans="2:13" ht="30">
      <c r="B15" s="62"/>
      <c r="C15" s="21">
        <f>'Расчет НМЦ'!B11</f>
        <v>1</v>
      </c>
      <c r="D15" s="21" t="str">
        <f>'Расчет НМЦ'!C11</f>
        <v>Предварительный осмотр (при приеме на работу и переводе) мужчины</v>
      </c>
      <c r="E15" s="21" t="str">
        <f>'Расчет НМЦ'!D11</f>
        <v>чел.</v>
      </c>
      <c r="F15" s="12">
        <f>'Расчет НМЦ'!E11</f>
        <v>1</v>
      </c>
      <c r="G15" s="7">
        <f>'Расчет НМЦ'!F11</f>
        <v>1853</v>
      </c>
      <c r="H15" s="7">
        <f>'Расчет НМЦ'!G11</f>
        <v>2400</v>
      </c>
      <c r="I15" s="7">
        <f>'Расчет НМЦ'!H11</f>
        <v>2015</v>
      </c>
      <c r="J15" s="7">
        <f aca="true" t="shared" si="0" ref="J15:J21">AVERAGE(G15:I15)</f>
        <v>2089.3333333333335</v>
      </c>
      <c r="K15" s="51">
        <f aca="true" t="shared" si="1" ref="K15:K21">J15</f>
        <v>2089.3333333333335</v>
      </c>
      <c r="L15" s="52"/>
      <c r="M15" s="24">
        <f aca="true" t="shared" si="2" ref="M15:M21">K15*F15</f>
        <v>2089.3333333333335</v>
      </c>
    </row>
    <row r="16" spans="2:13" ht="30">
      <c r="B16" s="63"/>
      <c r="C16" s="35">
        <f>'Расчет НМЦ'!B12</f>
        <v>2</v>
      </c>
      <c r="D16" s="21" t="str">
        <f>'Расчет НМЦ'!C12</f>
        <v>Предварительный осмотр (при приеме на работу и переводе) женщины</v>
      </c>
      <c r="E16" s="21" t="str">
        <f>'Расчет НМЦ'!D12</f>
        <v>чел.</v>
      </c>
      <c r="F16" s="12">
        <f>'Расчет НМЦ'!E12</f>
        <v>1</v>
      </c>
      <c r="G16" s="7">
        <f>'Расчет НМЦ'!F12</f>
        <v>3188</v>
      </c>
      <c r="H16" s="7">
        <f>'Расчет НМЦ'!G12</f>
        <v>2800</v>
      </c>
      <c r="I16" s="7">
        <f>'Расчет НМЦ'!H12</f>
        <v>3730</v>
      </c>
      <c r="J16" s="7">
        <f t="shared" si="0"/>
        <v>3239.3333333333335</v>
      </c>
      <c r="K16" s="51">
        <f t="shared" si="1"/>
        <v>3239.3333333333335</v>
      </c>
      <c r="L16" s="52"/>
      <c r="M16" s="24">
        <f t="shared" si="2"/>
        <v>3239.3333333333335</v>
      </c>
    </row>
    <row r="17" spans="2:13" ht="30">
      <c r="B17" s="63"/>
      <c r="C17" s="35">
        <f>'Расчет НМЦ'!B13</f>
        <v>3</v>
      </c>
      <c r="D17" s="21" t="str">
        <f>'Расчет НМЦ'!C13</f>
        <v>Периодический медицинский осмотр мужчины</v>
      </c>
      <c r="E17" s="21" t="str">
        <f>'Расчет НМЦ'!D13</f>
        <v>чел.</v>
      </c>
      <c r="F17" s="12">
        <f>'Расчет НМЦ'!E13</f>
        <v>1</v>
      </c>
      <c r="G17" s="7">
        <f>'Расчет НМЦ'!F13</f>
        <v>1853</v>
      </c>
      <c r="H17" s="7">
        <f>'Расчет НМЦ'!G13</f>
        <v>2200</v>
      </c>
      <c r="I17" s="7">
        <f>'Расчет НМЦ'!H13</f>
        <v>2050</v>
      </c>
      <c r="J17" s="7">
        <f t="shared" si="0"/>
        <v>2034.3333333333333</v>
      </c>
      <c r="K17" s="51">
        <f t="shared" si="1"/>
        <v>2034.3333333333333</v>
      </c>
      <c r="L17" s="52"/>
      <c r="M17" s="24">
        <f t="shared" si="2"/>
        <v>2034.3333333333333</v>
      </c>
    </row>
    <row r="18" spans="2:13" ht="30">
      <c r="B18" s="63"/>
      <c r="C18" s="35">
        <f>'Расчет НМЦ'!B14</f>
        <v>4</v>
      </c>
      <c r="D18" s="21" t="str">
        <f>'Расчет НМЦ'!C14</f>
        <v>Периодический медицинский осмотр женщины</v>
      </c>
      <c r="E18" s="21" t="str">
        <f>'Расчет НМЦ'!D14</f>
        <v>чел.</v>
      </c>
      <c r="F18" s="12">
        <f>'Расчет НМЦ'!E14</f>
        <v>1</v>
      </c>
      <c r="G18" s="7">
        <f>'Расчет НМЦ'!F14</f>
        <v>3188</v>
      </c>
      <c r="H18" s="7">
        <f>'Расчет НМЦ'!G14</f>
        <v>2600</v>
      </c>
      <c r="I18" s="7">
        <f>'Расчет НМЦ'!H14</f>
        <v>3730</v>
      </c>
      <c r="J18" s="7">
        <f t="shared" si="0"/>
        <v>3172.6666666666665</v>
      </c>
      <c r="K18" s="51">
        <f t="shared" si="1"/>
        <v>3172.6666666666665</v>
      </c>
      <c r="L18" s="52"/>
      <c r="M18" s="24">
        <f t="shared" si="2"/>
        <v>3172.6666666666665</v>
      </c>
    </row>
    <row r="19" spans="2:13" ht="30">
      <c r="B19" s="63"/>
      <c r="C19" s="35">
        <f>'Расчет НМЦ'!B15</f>
        <v>5</v>
      </c>
      <c r="D19" s="21" t="str">
        <f>'Расчет НМЦ'!C15</f>
        <v>Исследование уровня антигена аденогенных раков СА 125 в крови</v>
      </c>
      <c r="E19" s="21" t="str">
        <f>'Расчет НМЦ'!D15</f>
        <v>чел.</v>
      </c>
      <c r="F19" s="12">
        <f>'Расчет НМЦ'!E15</f>
        <v>1</v>
      </c>
      <c r="G19" s="7">
        <f>'Расчет НМЦ'!F15</f>
        <v>605</v>
      </c>
      <c r="H19" s="7">
        <f>'Расчет НМЦ'!G15</f>
        <v>500</v>
      </c>
      <c r="I19" s="7">
        <f>'Расчет НМЦ'!H15</f>
        <v>300</v>
      </c>
      <c r="J19" s="7">
        <f t="shared" si="0"/>
        <v>468.3333333333333</v>
      </c>
      <c r="K19" s="51">
        <f t="shared" si="1"/>
        <v>468.3333333333333</v>
      </c>
      <c r="L19" s="52"/>
      <c r="M19" s="24">
        <f t="shared" si="2"/>
        <v>468.3333333333333</v>
      </c>
    </row>
    <row r="20" spans="2:13" ht="45">
      <c r="B20" s="63"/>
      <c r="C20" s="35">
        <f>'Расчет НМЦ'!B16</f>
        <v>6</v>
      </c>
      <c r="D20" s="21" t="str">
        <f>'Расчет НМЦ'!C16</f>
        <v>Исследование уровня простатспецифического антигена общего в крови</v>
      </c>
      <c r="E20" s="21" t="str">
        <f>'Расчет НМЦ'!D16</f>
        <v>чел.</v>
      </c>
      <c r="F20" s="12">
        <f>'Расчет НМЦ'!E16</f>
        <v>1</v>
      </c>
      <c r="G20" s="7">
        <f>'Расчет НМЦ'!F16</f>
        <v>450</v>
      </c>
      <c r="H20" s="7">
        <f>'Расчет НМЦ'!G16</f>
        <v>500</v>
      </c>
      <c r="I20" s="7">
        <f>'Расчет НМЦ'!H16</f>
        <v>300</v>
      </c>
      <c r="J20" s="7">
        <f t="shared" si="0"/>
        <v>416.6666666666667</v>
      </c>
      <c r="K20" s="51">
        <f t="shared" si="1"/>
        <v>416.6666666666667</v>
      </c>
      <c r="L20" s="52"/>
      <c r="M20" s="24">
        <f t="shared" si="2"/>
        <v>416.6666666666667</v>
      </c>
    </row>
    <row r="21" spans="2:13" ht="15">
      <c r="B21" s="64"/>
      <c r="C21" s="40" t="str">
        <f>'Расчет НМЦ'!B17</f>
        <v>Итого за группу едениц:</v>
      </c>
      <c r="D21" s="53"/>
      <c r="E21" s="22" t="str">
        <f>'Расчет НМЦ'!D17</f>
        <v>чел.</v>
      </c>
      <c r="F21" s="12">
        <f>'Расчет НМЦ'!E17</f>
        <v>1</v>
      </c>
      <c r="G21" s="29">
        <f>'Расчет НМЦ'!F17</f>
        <v>11137</v>
      </c>
      <c r="H21" s="29">
        <f>'Расчет НМЦ'!G17</f>
        <v>11000</v>
      </c>
      <c r="I21" s="29">
        <f>'Расчет НМЦ'!H17</f>
        <v>12125</v>
      </c>
      <c r="J21" s="29">
        <f t="shared" si="0"/>
        <v>11420.666666666666</v>
      </c>
      <c r="K21" s="54">
        <f t="shared" si="1"/>
        <v>11420.666666666666</v>
      </c>
      <c r="L21" s="55"/>
      <c r="M21" s="24">
        <f t="shared" si="2"/>
        <v>11420.666666666666</v>
      </c>
    </row>
    <row r="22" spans="2:13" ht="17.25" customHeight="1">
      <c r="B22" s="66" t="str">
        <f>'[1]Расчет НМЦ'!B13</f>
        <v>Итого:</v>
      </c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30">
        <f>SUM(M15:M20)</f>
        <v>11420.666666666666</v>
      </c>
    </row>
    <row r="24" spans="2:13" ht="15">
      <c r="B24" s="65" t="str">
        <f>'Расчет НМЦ'!B20:E20</f>
        <v>* Данная услуга не облагается НДС в соответствии с пп.2 п.2 ст.149 НК РФ.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31" ht="15">
      <c r="B31" t="s">
        <v>20</v>
      </c>
    </row>
    <row r="33" ht="15">
      <c r="B33" t="s">
        <v>21</v>
      </c>
    </row>
    <row r="35" spans="2:8" ht="15">
      <c r="B35" s="25"/>
      <c r="C35" s="25"/>
      <c r="D35" s="25"/>
      <c r="E35" s="25"/>
      <c r="F35" s="25"/>
      <c r="G35" s="25"/>
      <c r="H35" s="25"/>
    </row>
  </sheetData>
  <sheetProtection/>
  <mergeCells count="26">
    <mergeCell ref="K20:L20"/>
    <mergeCell ref="K18:L18"/>
    <mergeCell ref="B24:M24"/>
    <mergeCell ref="K13:L14"/>
    <mergeCell ref="K15:L15"/>
    <mergeCell ref="E12:E14"/>
    <mergeCell ref="F12:F14"/>
    <mergeCell ref="B22:L22"/>
    <mergeCell ref="J12:J14"/>
    <mergeCell ref="C12:C14"/>
    <mergeCell ref="C21:D21"/>
    <mergeCell ref="K21:L21"/>
    <mergeCell ref="B2:L2"/>
    <mergeCell ref="M13:M14"/>
    <mergeCell ref="B4:L4"/>
    <mergeCell ref="C9:M9"/>
    <mergeCell ref="D5:J7"/>
    <mergeCell ref="K17:L17"/>
    <mergeCell ref="K16:L16"/>
    <mergeCell ref="B12:B21"/>
    <mergeCell ref="C10:M10"/>
    <mergeCell ref="C11:M11"/>
    <mergeCell ref="K12:L12"/>
    <mergeCell ref="D12:D14"/>
    <mergeCell ref="G12:I13"/>
    <mergeCell ref="K19:L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9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66.57421875" style="0" customWidth="1"/>
    <col min="6" max="6" width="21.140625" style="0" customWidth="1"/>
    <col min="7" max="7" width="24.421875" style="0" customWidth="1"/>
    <col min="8" max="8" width="20.140625" style="0" customWidth="1"/>
    <col min="9" max="9" width="17.00390625" style="9" customWidth="1"/>
    <col min="10" max="10" width="16.00390625" style="0" customWidth="1"/>
    <col min="11" max="11" width="15.00390625" style="0" customWidth="1"/>
    <col min="12" max="12" width="10.8515625" style="0" customWidth="1"/>
    <col min="13" max="13" width="16.00390625" style="0" hidden="1" customWidth="1"/>
    <col min="14" max="15" width="14.57421875" style="0" hidden="1" customWidth="1"/>
  </cols>
  <sheetData>
    <row r="1" ht="15">
      <c r="I1"/>
    </row>
    <row r="2" ht="15">
      <c r="I2"/>
    </row>
    <row r="3" ht="15">
      <c r="I3"/>
    </row>
    <row r="4" spans="3:11" ht="15">
      <c r="C4" s="56" t="s">
        <v>12</v>
      </c>
      <c r="D4" s="56"/>
      <c r="E4" s="56"/>
      <c r="F4" s="56"/>
      <c r="G4" s="56"/>
      <c r="H4" s="56"/>
      <c r="I4" s="56"/>
      <c r="J4" s="56"/>
      <c r="K4" s="56"/>
    </row>
    <row r="5" spans="3:11" s="4" customFormat="1" ht="11.25" customHeight="1">
      <c r="C5" s="3"/>
      <c r="D5" s="85" t="s">
        <v>26</v>
      </c>
      <c r="E5" s="85"/>
      <c r="F5" s="85"/>
      <c r="G5" s="85"/>
      <c r="H5" s="85"/>
      <c r="I5" s="85"/>
      <c r="J5" s="85"/>
      <c r="K5" s="85"/>
    </row>
    <row r="6" spans="3:11" s="4" customFormat="1" ht="23.25" customHeight="1">
      <c r="C6" s="3"/>
      <c r="D6" s="85"/>
      <c r="E6" s="85"/>
      <c r="F6" s="85"/>
      <c r="G6" s="85"/>
      <c r="H6" s="85"/>
      <c r="I6" s="85"/>
      <c r="J6" s="85"/>
      <c r="K6" s="85"/>
    </row>
    <row r="7" spans="4:11" ht="15">
      <c r="D7" s="2"/>
      <c r="E7" s="2"/>
      <c r="F7" s="2"/>
      <c r="G7" s="2"/>
      <c r="H7" s="2"/>
      <c r="I7"/>
      <c r="J7" s="2"/>
      <c r="K7" s="2"/>
    </row>
    <row r="8" spans="2:11" ht="15" customHeight="1">
      <c r="B8" s="71" t="s">
        <v>0</v>
      </c>
      <c r="C8" s="71" t="s">
        <v>18</v>
      </c>
      <c r="D8" s="71" t="s">
        <v>3</v>
      </c>
      <c r="E8" s="71" t="s">
        <v>1</v>
      </c>
      <c r="F8" s="77" t="s">
        <v>23</v>
      </c>
      <c r="G8" s="78"/>
      <c r="H8" s="79"/>
      <c r="I8" s="74" t="s">
        <v>13</v>
      </c>
      <c r="J8" s="71" t="s">
        <v>24</v>
      </c>
      <c r="K8" s="71" t="s">
        <v>25</v>
      </c>
    </row>
    <row r="9" spans="2:11" ht="33.75" customHeight="1">
      <c r="B9" s="72"/>
      <c r="C9" s="72"/>
      <c r="D9" s="72"/>
      <c r="E9" s="72"/>
      <c r="F9" s="80"/>
      <c r="G9" s="81"/>
      <c r="H9" s="82"/>
      <c r="I9" s="75"/>
      <c r="J9" s="72"/>
      <c r="K9" s="72"/>
    </row>
    <row r="10" spans="2:11" ht="40.5" customHeight="1">
      <c r="B10" s="73"/>
      <c r="C10" s="72"/>
      <c r="D10" s="73"/>
      <c r="E10" s="73"/>
      <c r="F10" s="36" t="s">
        <v>16</v>
      </c>
      <c r="G10" s="36" t="s">
        <v>17</v>
      </c>
      <c r="H10" s="36" t="s">
        <v>22</v>
      </c>
      <c r="I10" s="76"/>
      <c r="J10" s="73"/>
      <c r="K10" s="73"/>
    </row>
    <row r="11" spans="2:15" ht="15">
      <c r="B11" s="34">
        <v>1</v>
      </c>
      <c r="C11" s="31" t="s">
        <v>33</v>
      </c>
      <c r="D11" s="18" t="s">
        <v>27</v>
      </c>
      <c r="E11" s="8">
        <v>1</v>
      </c>
      <c r="F11" s="19">
        <v>1853</v>
      </c>
      <c r="G11" s="19">
        <v>2400</v>
      </c>
      <c r="H11" s="20">
        <v>2015</v>
      </c>
      <c r="I11" s="20">
        <f aca="true" t="shared" si="0" ref="I11:I17">AVERAGE(F11:H11)</f>
        <v>2089.3333333333335</v>
      </c>
      <c r="J11" s="10">
        <f aca="true" t="shared" si="1" ref="J11:J16">I11+I11*0.2</f>
        <v>2507.2000000000003</v>
      </c>
      <c r="K11" s="11">
        <f aca="true" t="shared" si="2" ref="K11:K16">I11-I11*0.2</f>
        <v>1671.4666666666667</v>
      </c>
      <c r="M11" s="14">
        <f>F11*E11</f>
        <v>1853</v>
      </c>
      <c r="N11" s="14">
        <f aca="true" t="shared" si="3" ref="N11:N16">G11*E11</f>
        <v>2400</v>
      </c>
      <c r="O11" s="14">
        <f aca="true" t="shared" si="4" ref="O11:O16">H11*E11</f>
        <v>2015</v>
      </c>
    </row>
    <row r="12" spans="2:15" ht="15">
      <c r="B12" s="34">
        <v>2</v>
      </c>
      <c r="C12" s="31" t="s">
        <v>34</v>
      </c>
      <c r="D12" s="18" t="s">
        <v>27</v>
      </c>
      <c r="E12" s="8">
        <v>1</v>
      </c>
      <c r="F12" s="19">
        <v>3188</v>
      </c>
      <c r="G12" s="19">
        <v>2800</v>
      </c>
      <c r="H12" s="20">
        <v>3730</v>
      </c>
      <c r="I12" s="20">
        <f t="shared" si="0"/>
        <v>3239.3333333333335</v>
      </c>
      <c r="J12" s="10">
        <f t="shared" si="1"/>
        <v>3887.2000000000003</v>
      </c>
      <c r="K12" s="11">
        <f t="shared" si="2"/>
        <v>2591.4666666666667</v>
      </c>
      <c r="M12" s="13">
        <f>F12*E12</f>
        <v>3188</v>
      </c>
      <c r="N12" s="13">
        <f t="shared" si="3"/>
        <v>2800</v>
      </c>
      <c r="O12" s="13">
        <f t="shared" si="4"/>
        <v>3730</v>
      </c>
    </row>
    <row r="13" spans="2:15" ht="15">
      <c r="B13" s="34">
        <v>3</v>
      </c>
      <c r="C13" s="31" t="s">
        <v>35</v>
      </c>
      <c r="D13" s="18" t="s">
        <v>27</v>
      </c>
      <c r="E13" s="8">
        <v>1</v>
      </c>
      <c r="F13" s="19">
        <v>1853</v>
      </c>
      <c r="G13" s="19">
        <v>2200</v>
      </c>
      <c r="H13" s="20">
        <v>2050</v>
      </c>
      <c r="I13" s="20">
        <f t="shared" si="0"/>
        <v>2034.3333333333333</v>
      </c>
      <c r="J13" s="10">
        <f t="shared" si="1"/>
        <v>2441.2</v>
      </c>
      <c r="K13" s="11">
        <f t="shared" si="2"/>
        <v>1627.4666666666667</v>
      </c>
      <c r="L13" s="13"/>
      <c r="M13" s="14">
        <f>F13*E13</f>
        <v>1853</v>
      </c>
      <c r="N13" s="14">
        <f t="shared" si="3"/>
        <v>2200</v>
      </c>
      <c r="O13" s="14">
        <f t="shared" si="4"/>
        <v>2050</v>
      </c>
    </row>
    <row r="14" spans="2:15" ht="15">
      <c r="B14" s="34">
        <v>4</v>
      </c>
      <c r="C14" s="31" t="s">
        <v>36</v>
      </c>
      <c r="D14" s="18" t="s">
        <v>27</v>
      </c>
      <c r="E14" s="8">
        <v>1</v>
      </c>
      <c r="F14" s="19">
        <v>3188</v>
      </c>
      <c r="G14" s="19">
        <v>2600</v>
      </c>
      <c r="H14" s="20">
        <v>3730</v>
      </c>
      <c r="I14" s="20">
        <f t="shared" si="0"/>
        <v>3172.6666666666665</v>
      </c>
      <c r="J14" s="10">
        <f t="shared" si="1"/>
        <v>3807.2</v>
      </c>
      <c r="K14" s="11">
        <f t="shared" si="2"/>
        <v>2538.133333333333</v>
      </c>
      <c r="M14" s="13">
        <f>F14*E14</f>
        <v>3188</v>
      </c>
      <c r="N14" s="13">
        <f t="shared" si="3"/>
        <v>2600</v>
      </c>
      <c r="O14" s="13">
        <f t="shared" si="4"/>
        <v>3730</v>
      </c>
    </row>
    <row r="15" spans="2:15" ht="15">
      <c r="B15" s="34">
        <v>5</v>
      </c>
      <c r="C15" s="32" t="s">
        <v>31</v>
      </c>
      <c r="D15" s="18" t="s">
        <v>27</v>
      </c>
      <c r="E15" s="8">
        <v>1</v>
      </c>
      <c r="F15" s="19">
        <v>605</v>
      </c>
      <c r="G15" s="19">
        <v>500</v>
      </c>
      <c r="H15" s="20">
        <v>300</v>
      </c>
      <c r="I15" s="20">
        <f t="shared" si="0"/>
        <v>468.3333333333333</v>
      </c>
      <c r="J15" s="15">
        <f>I15+I15*0.2</f>
        <v>562</v>
      </c>
      <c r="K15" s="16">
        <f t="shared" si="2"/>
        <v>374.66666666666663</v>
      </c>
      <c r="M15" s="13">
        <f>F16*E15</f>
        <v>450</v>
      </c>
      <c r="N15" s="13">
        <f t="shared" si="3"/>
        <v>500</v>
      </c>
      <c r="O15" s="13">
        <f t="shared" si="4"/>
        <v>300</v>
      </c>
    </row>
    <row r="16" spans="2:15" ht="15">
      <c r="B16" s="34">
        <v>6</v>
      </c>
      <c r="C16" s="32" t="s">
        <v>32</v>
      </c>
      <c r="D16" s="18" t="s">
        <v>27</v>
      </c>
      <c r="E16" s="8">
        <v>1</v>
      </c>
      <c r="F16" s="19">
        <v>450</v>
      </c>
      <c r="G16" s="19">
        <v>500</v>
      </c>
      <c r="H16" s="20">
        <v>300</v>
      </c>
      <c r="I16" s="20">
        <f t="shared" si="0"/>
        <v>416.6666666666667</v>
      </c>
      <c r="J16" s="17">
        <f t="shared" si="1"/>
        <v>500</v>
      </c>
      <c r="K16" s="17">
        <f t="shared" si="2"/>
        <v>333.33333333333337</v>
      </c>
      <c r="M16" s="13">
        <f>F15*E16</f>
        <v>605</v>
      </c>
      <c r="N16" s="13">
        <f t="shared" si="3"/>
        <v>500</v>
      </c>
      <c r="O16" s="13">
        <f t="shared" si="4"/>
        <v>300</v>
      </c>
    </row>
    <row r="17" spans="2:11" ht="15">
      <c r="B17" s="83" t="s">
        <v>29</v>
      </c>
      <c r="C17" s="84"/>
      <c r="D17" s="18" t="s">
        <v>27</v>
      </c>
      <c r="E17" s="8">
        <v>1</v>
      </c>
      <c r="F17" s="33">
        <f>SUM(F11:F16)</f>
        <v>11137</v>
      </c>
      <c r="G17" s="33">
        <f>SUM(G11:G16)</f>
        <v>11000</v>
      </c>
      <c r="H17" s="33">
        <f>SUM(H11:H16)</f>
        <v>12125</v>
      </c>
      <c r="I17" s="20">
        <f t="shared" si="0"/>
        <v>11420.666666666666</v>
      </c>
      <c r="J17" s="17">
        <f>I17+I17*0.2</f>
        <v>13704.8</v>
      </c>
      <c r="K17" s="17">
        <f>I17-I17*0.2</f>
        <v>9136.533333333333</v>
      </c>
    </row>
    <row r="18" spans="6:11" ht="15">
      <c r="F18" s="26"/>
      <c r="G18" s="26"/>
      <c r="H18" s="26"/>
      <c r="I18" s="27"/>
      <c r="J18" s="28"/>
      <c r="K18" s="28"/>
    </row>
    <row r="19" spans="6:11" ht="15">
      <c r="F19" s="26"/>
      <c r="G19" s="26"/>
      <c r="H19" s="26"/>
      <c r="I19" s="27"/>
      <c r="J19" s="28"/>
      <c r="K19" s="28"/>
    </row>
    <row r="20" spans="2:15" ht="15">
      <c r="B20" s="69" t="s">
        <v>28</v>
      </c>
      <c r="C20" s="70"/>
      <c r="D20" s="70"/>
      <c r="E20" s="70"/>
      <c r="I20"/>
      <c r="M20" s="13" t="e">
        <f>SUM(M12,#REF!,M14,M15,M16,)*1.2</f>
        <v>#REF!</v>
      </c>
      <c r="N20" s="13" t="e">
        <f>SUM(N12,#REF!,N14,N15,N16)*1.2</f>
        <v>#REF!</v>
      </c>
      <c r="O20" s="13" t="e">
        <f>SUM(O12,#REF!,O14,O15,O16,)*1.2</f>
        <v>#REF!</v>
      </c>
    </row>
    <row r="21" spans="9:15" ht="15">
      <c r="I21"/>
      <c r="L21" s="13"/>
      <c r="M21" s="13" t="e">
        <f>M20+M11+M13+#REF!</f>
        <v>#REF!</v>
      </c>
      <c r="N21" s="13" t="e">
        <f>N20+N11+N13+#REF!</f>
        <v>#REF!</v>
      </c>
      <c r="O21" s="13" t="e">
        <f>O20+O11+O13+#REF!</f>
        <v>#REF!</v>
      </c>
    </row>
    <row r="22" ht="15">
      <c r="I22"/>
    </row>
    <row r="23" spans="9:10" ht="15">
      <c r="I23"/>
      <c r="J23" s="26"/>
    </row>
    <row r="24" ht="15">
      <c r="I24"/>
    </row>
    <row r="25" ht="15">
      <c r="I25"/>
    </row>
    <row r="26" ht="15">
      <c r="I26"/>
    </row>
    <row r="27" ht="15">
      <c r="I27"/>
    </row>
    <row r="28" ht="15">
      <c r="I28"/>
    </row>
    <row r="29" ht="15">
      <c r="I29"/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ht="15">
      <c r="I40"/>
    </row>
    <row r="41" ht="15">
      <c r="I41"/>
    </row>
    <row r="42" ht="15">
      <c r="I42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  <row r="55" ht="15">
      <c r="I55"/>
    </row>
    <row r="56" ht="15">
      <c r="I56"/>
    </row>
    <row r="57" ht="15">
      <c r="I57"/>
    </row>
    <row r="58" ht="15">
      <c r="I58"/>
    </row>
    <row r="59" ht="15"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  <row r="81" ht="15">
      <c r="I81"/>
    </row>
    <row r="82" ht="15">
      <c r="I82"/>
    </row>
    <row r="83" ht="15">
      <c r="I83"/>
    </row>
    <row r="84" ht="15">
      <c r="I84"/>
    </row>
    <row r="85" ht="15">
      <c r="I85"/>
    </row>
    <row r="86" ht="15">
      <c r="I86"/>
    </row>
    <row r="87" ht="15">
      <c r="I87"/>
    </row>
    <row r="88" ht="15">
      <c r="I88"/>
    </row>
    <row r="89" ht="15">
      <c r="I89"/>
    </row>
    <row r="90" ht="15">
      <c r="I90"/>
    </row>
    <row r="91" ht="15">
      <c r="I91"/>
    </row>
    <row r="92" ht="15">
      <c r="I92"/>
    </row>
    <row r="93" ht="15">
      <c r="I93"/>
    </row>
    <row r="94" ht="15">
      <c r="I94"/>
    </row>
    <row r="95" ht="15">
      <c r="I95"/>
    </row>
    <row r="96" ht="15">
      <c r="I96"/>
    </row>
    <row r="97" ht="15">
      <c r="I97"/>
    </row>
    <row r="98" ht="15">
      <c r="I98"/>
    </row>
    <row r="99" ht="15">
      <c r="I99"/>
    </row>
    <row r="100" ht="15">
      <c r="I100"/>
    </row>
    <row r="101" ht="15">
      <c r="I101"/>
    </row>
    <row r="102" ht="15">
      <c r="I102"/>
    </row>
    <row r="103" ht="15">
      <c r="I103"/>
    </row>
    <row r="104" ht="15">
      <c r="I104"/>
    </row>
    <row r="105" ht="15">
      <c r="I105"/>
    </row>
    <row r="106" ht="15">
      <c r="I106"/>
    </row>
    <row r="107" ht="15">
      <c r="I107"/>
    </row>
    <row r="108" ht="15">
      <c r="I108"/>
    </row>
    <row r="109" ht="15">
      <c r="I109"/>
    </row>
    <row r="110" ht="15">
      <c r="I110"/>
    </row>
    <row r="111" ht="15">
      <c r="I111"/>
    </row>
    <row r="112" ht="15">
      <c r="I112"/>
    </row>
    <row r="113" ht="15">
      <c r="I113"/>
    </row>
    <row r="114" ht="15">
      <c r="I114"/>
    </row>
    <row r="115" ht="15">
      <c r="I115"/>
    </row>
    <row r="116" ht="15">
      <c r="I116"/>
    </row>
    <row r="117" ht="15">
      <c r="I117"/>
    </row>
    <row r="118" ht="15">
      <c r="I118"/>
    </row>
    <row r="119" ht="15">
      <c r="I119"/>
    </row>
    <row r="120" ht="15">
      <c r="I120"/>
    </row>
    <row r="121" ht="15">
      <c r="I121"/>
    </row>
    <row r="122" ht="15">
      <c r="I122"/>
    </row>
    <row r="123" ht="15">
      <c r="I123"/>
    </row>
    <row r="124" ht="15">
      <c r="I124"/>
    </row>
    <row r="125" ht="15">
      <c r="I125"/>
    </row>
    <row r="126" ht="15">
      <c r="I126"/>
    </row>
    <row r="127" ht="15">
      <c r="I127"/>
    </row>
    <row r="128" ht="15">
      <c r="I128"/>
    </row>
    <row r="129" ht="15">
      <c r="I129"/>
    </row>
    <row r="130" ht="15">
      <c r="I130"/>
    </row>
    <row r="131" ht="15">
      <c r="I131"/>
    </row>
    <row r="132" ht="15">
      <c r="I132"/>
    </row>
    <row r="133" ht="15">
      <c r="I133"/>
    </row>
    <row r="134" ht="15">
      <c r="I134"/>
    </row>
    <row r="135" ht="15">
      <c r="I135"/>
    </row>
    <row r="136" ht="15">
      <c r="I136"/>
    </row>
    <row r="137" ht="15">
      <c r="I137"/>
    </row>
    <row r="138" ht="15">
      <c r="I138"/>
    </row>
    <row r="139" ht="15">
      <c r="I139"/>
    </row>
    <row r="140" ht="15">
      <c r="I140"/>
    </row>
    <row r="141" ht="15">
      <c r="I141"/>
    </row>
    <row r="142" ht="15">
      <c r="I142"/>
    </row>
    <row r="143" ht="15">
      <c r="I143"/>
    </row>
    <row r="144" ht="15">
      <c r="I144"/>
    </row>
    <row r="145" ht="15">
      <c r="I145"/>
    </row>
    <row r="146" ht="15">
      <c r="I146"/>
    </row>
    <row r="147" ht="15">
      <c r="I147"/>
    </row>
    <row r="148" ht="15">
      <c r="I148"/>
    </row>
    <row r="149" ht="15">
      <c r="I149"/>
    </row>
    <row r="150" ht="15">
      <c r="I150"/>
    </row>
    <row r="151" ht="15">
      <c r="I151"/>
    </row>
    <row r="152" ht="15">
      <c r="I152"/>
    </row>
    <row r="153" ht="15">
      <c r="I153"/>
    </row>
    <row r="154" ht="15">
      <c r="I154"/>
    </row>
    <row r="155" ht="15">
      <c r="I155"/>
    </row>
    <row r="156" ht="15">
      <c r="I156"/>
    </row>
    <row r="157" ht="15">
      <c r="I157"/>
    </row>
    <row r="158" ht="15">
      <c r="I158"/>
    </row>
    <row r="159" ht="15">
      <c r="I159"/>
    </row>
    <row r="160" ht="15">
      <c r="I160"/>
    </row>
    <row r="161" ht="15">
      <c r="I161"/>
    </row>
    <row r="162" ht="15">
      <c r="I162"/>
    </row>
    <row r="163" ht="15">
      <c r="I163"/>
    </row>
    <row r="164" ht="15">
      <c r="I164"/>
    </row>
    <row r="165" ht="15">
      <c r="I165"/>
    </row>
    <row r="166" ht="15">
      <c r="I166"/>
    </row>
    <row r="167" ht="15">
      <c r="I167"/>
    </row>
    <row r="168" ht="15">
      <c r="I168"/>
    </row>
    <row r="169" ht="15">
      <c r="I169"/>
    </row>
    <row r="170" ht="15">
      <c r="I170"/>
    </row>
    <row r="171" ht="15">
      <c r="I171"/>
    </row>
    <row r="172" ht="15">
      <c r="I172"/>
    </row>
    <row r="173" ht="15">
      <c r="I173"/>
    </row>
    <row r="174" ht="15">
      <c r="I174"/>
    </row>
    <row r="175" ht="15">
      <c r="I175"/>
    </row>
    <row r="176" ht="15">
      <c r="I176"/>
    </row>
    <row r="177" ht="15">
      <c r="I177"/>
    </row>
    <row r="178" ht="15">
      <c r="I178"/>
    </row>
    <row r="179" ht="15">
      <c r="I179"/>
    </row>
    <row r="180" ht="15">
      <c r="I180"/>
    </row>
    <row r="181" ht="15">
      <c r="I181"/>
    </row>
    <row r="182" ht="15">
      <c r="I182"/>
    </row>
    <row r="183" ht="15">
      <c r="I183"/>
    </row>
    <row r="184" ht="15">
      <c r="I184"/>
    </row>
    <row r="185" ht="15">
      <c r="I185"/>
    </row>
    <row r="186" ht="15">
      <c r="I186"/>
    </row>
    <row r="187" ht="15">
      <c r="I187"/>
    </row>
    <row r="188" ht="15">
      <c r="I188"/>
    </row>
    <row r="189" ht="15">
      <c r="I189"/>
    </row>
    <row r="190" ht="15">
      <c r="I190"/>
    </row>
    <row r="191" ht="15">
      <c r="I191"/>
    </row>
    <row r="192" ht="15">
      <c r="I192"/>
    </row>
    <row r="193" ht="15">
      <c r="I193"/>
    </row>
    <row r="194" ht="15">
      <c r="I194"/>
    </row>
    <row r="195" ht="15">
      <c r="I195"/>
    </row>
    <row r="196" ht="15">
      <c r="I196"/>
    </row>
    <row r="197" ht="15">
      <c r="I197"/>
    </row>
    <row r="198" ht="15">
      <c r="I198"/>
    </row>
    <row r="199" ht="15">
      <c r="I199"/>
    </row>
    <row r="200" ht="15">
      <c r="I200"/>
    </row>
    <row r="201" ht="15">
      <c r="I201"/>
    </row>
    <row r="202" ht="15">
      <c r="I202"/>
    </row>
    <row r="203" ht="15">
      <c r="I203"/>
    </row>
    <row r="204" ht="15">
      <c r="I204"/>
    </row>
    <row r="205" ht="15">
      <c r="I205"/>
    </row>
    <row r="206" ht="15">
      <c r="I206"/>
    </row>
    <row r="207" ht="15">
      <c r="I207"/>
    </row>
    <row r="208" ht="15">
      <c r="I208"/>
    </row>
    <row r="209" ht="15">
      <c r="I209"/>
    </row>
    <row r="210" ht="15">
      <c r="I210"/>
    </row>
    <row r="211" ht="15">
      <c r="I211"/>
    </row>
    <row r="212" ht="15">
      <c r="I212"/>
    </row>
    <row r="213" ht="15">
      <c r="I213"/>
    </row>
    <row r="214" ht="15">
      <c r="I214"/>
    </row>
    <row r="215" ht="15">
      <c r="I215"/>
    </row>
    <row r="216" ht="15">
      <c r="I216"/>
    </row>
    <row r="217" ht="15">
      <c r="I217"/>
    </row>
    <row r="218" ht="15">
      <c r="I218"/>
    </row>
    <row r="219" ht="15">
      <c r="I219"/>
    </row>
    <row r="220" ht="15">
      <c r="I220"/>
    </row>
    <row r="221" ht="15">
      <c r="I221"/>
    </row>
    <row r="222" ht="15">
      <c r="I222"/>
    </row>
    <row r="223" ht="15">
      <c r="I223"/>
    </row>
    <row r="224" ht="15">
      <c r="I224"/>
    </row>
    <row r="225" ht="15">
      <c r="I225"/>
    </row>
    <row r="226" ht="15">
      <c r="I226"/>
    </row>
    <row r="227" ht="15">
      <c r="I227"/>
    </row>
    <row r="228" ht="15">
      <c r="I228"/>
    </row>
    <row r="229" ht="15">
      <c r="I229"/>
    </row>
    <row r="230" ht="15">
      <c r="I230"/>
    </row>
    <row r="231" ht="15">
      <c r="I231"/>
    </row>
    <row r="232" ht="15">
      <c r="I232"/>
    </row>
    <row r="233" ht="15">
      <c r="I233"/>
    </row>
    <row r="234" ht="15">
      <c r="I234"/>
    </row>
    <row r="235" ht="15">
      <c r="I235"/>
    </row>
    <row r="236" ht="15">
      <c r="I236"/>
    </row>
    <row r="237" ht="15">
      <c r="I237"/>
    </row>
    <row r="238" ht="15">
      <c r="I238"/>
    </row>
    <row r="239" ht="15">
      <c r="I239"/>
    </row>
    <row r="240" ht="15">
      <c r="I240"/>
    </row>
    <row r="241" ht="15">
      <c r="I241"/>
    </row>
    <row r="242" ht="15">
      <c r="I242"/>
    </row>
    <row r="243" ht="15">
      <c r="I243"/>
    </row>
    <row r="244" ht="15">
      <c r="I244"/>
    </row>
    <row r="245" ht="15">
      <c r="I245"/>
    </row>
    <row r="246" ht="15">
      <c r="I246"/>
    </row>
    <row r="247" ht="15">
      <c r="I247"/>
    </row>
    <row r="248" ht="15">
      <c r="I248"/>
    </row>
    <row r="249" ht="15">
      <c r="I249"/>
    </row>
    <row r="250" ht="15">
      <c r="I250"/>
    </row>
    <row r="251" ht="15">
      <c r="I251"/>
    </row>
    <row r="252" ht="15">
      <c r="I252"/>
    </row>
    <row r="253" ht="15">
      <c r="I253"/>
    </row>
    <row r="254" ht="15">
      <c r="I254"/>
    </row>
    <row r="255" ht="15">
      <c r="I255"/>
    </row>
    <row r="256" ht="15">
      <c r="I256"/>
    </row>
    <row r="257" ht="15">
      <c r="I257"/>
    </row>
    <row r="258" ht="15">
      <c r="I258"/>
    </row>
    <row r="259" ht="15">
      <c r="I259"/>
    </row>
    <row r="260" ht="15">
      <c r="I260"/>
    </row>
    <row r="261" ht="15">
      <c r="I261"/>
    </row>
    <row r="262" ht="15">
      <c r="I262"/>
    </row>
    <row r="263" ht="15">
      <c r="I263"/>
    </row>
    <row r="264" ht="15">
      <c r="I264"/>
    </row>
    <row r="265" ht="15">
      <c r="I265"/>
    </row>
    <row r="266" ht="15">
      <c r="I266"/>
    </row>
    <row r="267" ht="15">
      <c r="I267"/>
    </row>
    <row r="268" ht="15">
      <c r="I268"/>
    </row>
    <row r="269" ht="15">
      <c r="I269"/>
    </row>
    <row r="270" ht="15">
      <c r="I270"/>
    </row>
    <row r="271" ht="15">
      <c r="I271"/>
    </row>
    <row r="272" ht="15">
      <c r="I272"/>
    </row>
    <row r="273" ht="15">
      <c r="I273"/>
    </row>
    <row r="274" ht="15">
      <c r="I274"/>
    </row>
    <row r="275" ht="15">
      <c r="I275"/>
    </row>
    <row r="276" ht="15">
      <c r="I276"/>
    </row>
    <row r="277" ht="15">
      <c r="I277"/>
    </row>
    <row r="278" ht="15">
      <c r="I278"/>
    </row>
    <row r="279" ht="15">
      <c r="I279"/>
    </row>
    <row r="280" ht="15">
      <c r="I280"/>
    </row>
    <row r="281" ht="15">
      <c r="I281"/>
    </row>
    <row r="282" ht="15">
      <c r="I282"/>
    </row>
    <row r="283" ht="15">
      <c r="I283"/>
    </row>
    <row r="284" ht="15">
      <c r="I284"/>
    </row>
    <row r="285" ht="15">
      <c r="I285"/>
    </row>
    <row r="286" ht="15">
      <c r="I286"/>
    </row>
    <row r="287" ht="15">
      <c r="I287"/>
    </row>
    <row r="288" ht="15">
      <c r="I288"/>
    </row>
    <row r="289" ht="15">
      <c r="I289"/>
    </row>
    <row r="290" ht="15">
      <c r="I290"/>
    </row>
    <row r="291" ht="15">
      <c r="I291"/>
    </row>
    <row r="292" ht="15">
      <c r="I292"/>
    </row>
    <row r="293" ht="15">
      <c r="I293"/>
    </row>
    <row r="294" ht="15">
      <c r="I294"/>
    </row>
    <row r="295" ht="15">
      <c r="I295"/>
    </row>
    <row r="296" ht="15">
      <c r="I296"/>
    </row>
    <row r="297" ht="15">
      <c r="I297"/>
    </row>
    <row r="298" ht="15">
      <c r="I298"/>
    </row>
    <row r="299" ht="15">
      <c r="I299"/>
    </row>
    <row r="300" ht="15">
      <c r="I300"/>
    </row>
    <row r="301" ht="15">
      <c r="I301"/>
    </row>
    <row r="302" ht="15">
      <c r="I302"/>
    </row>
    <row r="303" ht="15">
      <c r="I303"/>
    </row>
    <row r="304" ht="15">
      <c r="I304"/>
    </row>
    <row r="305" ht="15">
      <c r="I305"/>
    </row>
    <row r="306" ht="15">
      <c r="I306"/>
    </row>
    <row r="307" ht="15">
      <c r="I307"/>
    </row>
    <row r="308" ht="15">
      <c r="I308"/>
    </row>
    <row r="309" ht="15">
      <c r="I309"/>
    </row>
    <row r="310" ht="15">
      <c r="I310"/>
    </row>
    <row r="311" ht="15">
      <c r="I311"/>
    </row>
    <row r="312" ht="15">
      <c r="I312"/>
    </row>
    <row r="313" ht="15">
      <c r="I313"/>
    </row>
    <row r="314" ht="15">
      <c r="I314"/>
    </row>
    <row r="315" ht="15">
      <c r="I315"/>
    </row>
    <row r="316" ht="15">
      <c r="I316"/>
    </row>
    <row r="317" ht="15">
      <c r="I317"/>
    </row>
    <row r="318" ht="15">
      <c r="I318"/>
    </row>
    <row r="319" ht="15">
      <c r="I319"/>
    </row>
    <row r="320" ht="15">
      <c r="I320"/>
    </row>
    <row r="321" ht="15">
      <c r="I321"/>
    </row>
    <row r="322" ht="15">
      <c r="I322"/>
    </row>
    <row r="323" ht="15">
      <c r="I323"/>
    </row>
    <row r="324" ht="15">
      <c r="I324"/>
    </row>
    <row r="325" ht="15">
      <c r="I325"/>
    </row>
    <row r="326" ht="15">
      <c r="I326"/>
    </row>
    <row r="327" ht="15">
      <c r="I327"/>
    </row>
    <row r="328" ht="15">
      <c r="I328"/>
    </row>
    <row r="329" ht="15">
      <c r="I329"/>
    </row>
    <row r="330" ht="15">
      <c r="I330"/>
    </row>
    <row r="331" ht="15">
      <c r="I331"/>
    </row>
    <row r="332" ht="15">
      <c r="I332"/>
    </row>
    <row r="333" ht="15">
      <c r="I333"/>
    </row>
    <row r="334" ht="15">
      <c r="I334"/>
    </row>
    <row r="335" ht="15">
      <c r="I335"/>
    </row>
    <row r="336" ht="15">
      <c r="I336"/>
    </row>
    <row r="337" ht="15">
      <c r="I337"/>
    </row>
    <row r="338" ht="15">
      <c r="I338"/>
    </row>
    <row r="339" ht="15">
      <c r="I339"/>
    </row>
    <row r="340" ht="15">
      <c r="I340"/>
    </row>
    <row r="341" ht="15">
      <c r="I341"/>
    </row>
    <row r="342" ht="15">
      <c r="I342"/>
    </row>
    <row r="343" ht="15">
      <c r="I343"/>
    </row>
    <row r="344" ht="15">
      <c r="I344"/>
    </row>
    <row r="345" ht="15">
      <c r="I345"/>
    </row>
    <row r="346" ht="15">
      <c r="I346"/>
    </row>
    <row r="347" ht="15">
      <c r="I347"/>
    </row>
    <row r="348" ht="15">
      <c r="I348"/>
    </row>
    <row r="349" ht="15">
      <c r="I349"/>
    </row>
    <row r="350" ht="15">
      <c r="I350"/>
    </row>
    <row r="351" ht="15">
      <c r="I351"/>
    </row>
    <row r="352" ht="15">
      <c r="I352"/>
    </row>
    <row r="353" ht="15">
      <c r="I353"/>
    </row>
    <row r="354" ht="15">
      <c r="I354"/>
    </row>
    <row r="355" ht="15">
      <c r="I355"/>
    </row>
    <row r="356" ht="15">
      <c r="I356"/>
    </row>
    <row r="357" ht="15">
      <c r="I357"/>
    </row>
    <row r="358" ht="15">
      <c r="I358"/>
    </row>
    <row r="359" ht="15">
      <c r="I359"/>
    </row>
    <row r="360" ht="15">
      <c r="I360"/>
    </row>
    <row r="361" ht="15">
      <c r="I361"/>
    </row>
    <row r="362" ht="15">
      <c r="I362"/>
    </row>
    <row r="363" ht="15">
      <c r="I363"/>
    </row>
    <row r="364" ht="15">
      <c r="I364"/>
    </row>
    <row r="365" ht="15">
      <c r="I365"/>
    </row>
    <row r="366" ht="15">
      <c r="I366"/>
    </row>
    <row r="367" ht="15">
      <c r="I367"/>
    </row>
    <row r="368" ht="15">
      <c r="I368"/>
    </row>
    <row r="369" ht="15">
      <c r="I369"/>
    </row>
    <row r="370" ht="15">
      <c r="I370"/>
    </row>
    <row r="371" ht="15">
      <c r="I371"/>
    </row>
    <row r="372" ht="15">
      <c r="I372"/>
    </row>
    <row r="373" ht="15">
      <c r="I373"/>
    </row>
    <row r="374" ht="15">
      <c r="I374"/>
    </row>
    <row r="375" ht="15">
      <c r="I375"/>
    </row>
    <row r="376" ht="15">
      <c r="I376"/>
    </row>
    <row r="377" ht="15">
      <c r="I377"/>
    </row>
    <row r="378" ht="15">
      <c r="I378"/>
    </row>
    <row r="379" ht="15">
      <c r="I379"/>
    </row>
    <row r="380" ht="15">
      <c r="I380"/>
    </row>
    <row r="381" ht="15">
      <c r="I381"/>
    </row>
    <row r="382" ht="15">
      <c r="I382"/>
    </row>
    <row r="383" ht="15">
      <c r="I383"/>
    </row>
    <row r="384" ht="15">
      <c r="I384"/>
    </row>
    <row r="385" ht="15">
      <c r="I385"/>
    </row>
    <row r="386" ht="15">
      <c r="I386"/>
    </row>
    <row r="387" ht="15">
      <c r="I387"/>
    </row>
    <row r="388" ht="15">
      <c r="I388"/>
    </row>
    <row r="389" ht="15">
      <c r="I389"/>
    </row>
    <row r="390" ht="15">
      <c r="I390"/>
    </row>
    <row r="391" ht="15">
      <c r="I391"/>
    </row>
    <row r="392" ht="15">
      <c r="I392"/>
    </row>
    <row r="393" ht="15">
      <c r="I393"/>
    </row>
    <row r="394" ht="15">
      <c r="I394"/>
    </row>
    <row r="395" ht="15">
      <c r="I395"/>
    </row>
    <row r="396" ht="15">
      <c r="I396"/>
    </row>
    <row r="397" ht="15">
      <c r="I397"/>
    </row>
    <row r="398" ht="15">
      <c r="I398"/>
    </row>
    <row r="399" ht="15">
      <c r="I399"/>
    </row>
    <row r="400" ht="15">
      <c r="I400"/>
    </row>
    <row r="401" ht="15">
      <c r="I401"/>
    </row>
    <row r="402" ht="15">
      <c r="I402"/>
    </row>
    <row r="403" ht="15">
      <c r="I403"/>
    </row>
    <row r="404" ht="15">
      <c r="I404"/>
    </row>
    <row r="405" ht="15">
      <c r="I405"/>
    </row>
    <row r="406" ht="15">
      <c r="I406"/>
    </row>
    <row r="407" ht="15">
      <c r="I407"/>
    </row>
    <row r="408" ht="15">
      <c r="I408"/>
    </row>
    <row r="409" ht="15">
      <c r="I409"/>
    </row>
    <row r="410" ht="15">
      <c r="I410"/>
    </row>
    <row r="411" ht="15">
      <c r="I411"/>
    </row>
    <row r="412" ht="15">
      <c r="I412"/>
    </row>
    <row r="413" ht="15">
      <c r="I413"/>
    </row>
    <row r="414" ht="15">
      <c r="I414"/>
    </row>
    <row r="415" ht="15">
      <c r="I415"/>
    </row>
    <row r="416" ht="15">
      <c r="I416"/>
    </row>
    <row r="417" ht="15">
      <c r="I417"/>
    </row>
    <row r="418" ht="15">
      <c r="I418"/>
    </row>
    <row r="419" ht="15">
      <c r="I419"/>
    </row>
    <row r="420" ht="15">
      <c r="I420"/>
    </row>
    <row r="421" ht="15">
      <c r="I421"/>
    </row>
    <row r="422" ht="15">
      <c r="I422"/>
    </row>
    <row r="423" ht="15">
      <c r="I423"/>
    </row>
    <row r="424" ht="15">
      <c r="I424"/>
    </row>
    <row r="425" ht="15">
      <c r="I425"/>
    </row>
    <row r="426" ht="15">
      <c r="I426"/>
    </row>
    <row r="427" ht="15">
      <c r="I427"/>
    </row>
    <row r="428" ht="15">
      <c r="I428"/>
    </row>
    <row r="429" ht="15">
      <c r="I429"/>
    </row>
    <row r="430" ht="15">
      <c r="I430"/>
    </row>
    <row r="431" ht="15">
      <c r="I431"/>
    </row>
    <row r="432" ht="15">
      <c r="I432"/>
    </row>
    <row r="433" ht="15">
      <c r="I433"/>
    </row>
    <row r="434" ht="15">
      <c r="I434"/>
    </row>
    <row r="435" ht="15">
      <c r="I435"/>
    </row>
    <row r="436" ht="15">
      <c r="I436"/>
    </row>
    <row r="437" ht="15">
      <c r="I437"/>
    </row>
    <row r="438" ht="15">
      <c r="I438"/>
    </row>
    <row r="439" ht="15">
      <c r="I439"/>
    </row>
    <row r="440" ht="15">
      <c r="I440"/>
    </row>
    <row r="441" ht="15">
      <c r="I441"/>
    </row>
    <row r="442" ht="15">
      <c r="I442"/>
    </row>
    <row r="443" ht="15">
      <c r="I443"/>
    </row>
    <row r="444" ht="15">
      <c r="I444"/>
    </row>
    <row r="445" ht="15">
      <c r="I445"/>
    </row>
    <row r="446" ht="15">
      <c r="I446"/>
    </row>
    <row r="447" ht="15">
      <c r="I447"/>
    </row>
    <row r="448" ht="15">
      <c r="I448"/>
    </row>
    <row r="449" ht="15">
      <c r="I449"/>
    </row>
    <row r="450" ht="15">
      <c r="I450"/>
    </row>
    <row r="451" ht="15">
      <c r="I451"/>
    </row>
    <row r="452" ht="15">
      <c r="I452"/>
    </row>
    <row r="453" ht="15">
      <c r="I453"/>
    </row>
    <row r="454" ht="15">
      <c r="I454"/>
    </row>
    <row r="455" ht="15">
      <c r="I455"/>
    </row>
    <row r="456" ht="15">
      <c r="I456"/>
    </row>
    <row r="457" ht="15">
      <c r="I457"/>
    </row>
    <row r="458" ht="15">
      <c r="I458"/>
    </row>
    <row r="459" ht="15">
      <c r="I459"/>
    </row>
    <row r="460" ht="15">
      <c r="I460"/>
    </row>
    <row r="461" ht="15">
      <c r="I461"/>
    </row>
    <row r="462" ht="15">
      <c r="I462"/>
    </row>
    <row r="463" ht="15">
      <c r="I463"/>
    </row>
    <row r="464" ht="15">
      <c r="I464"/>
    </row>
    <row r="465" ht="15">
      <c r="I465"/>
    </row>
    <row r="466" ht="15">
      <c r="I466"/>
    </row>
    <row r="467" ht="15">
      <c r="I467"/>
    </row>
    <row r="468" ht="15">
      <c r="I468"/>
    </row>
    <row r="469" ht="15">
      <c r="I469"/>
    </row>
    <row r="470" ht="15">
      <c r="I470"/>
    </row>
    <row r="471" ht="15">
      <c r="I471"/>
    </row>
    <row r="472" ht="15">
      <c r="I472"/>
    </row>
    <row r="473" ht="15">
      <c r="I473"/>
    </row>
    <row r="474" ht="15">
      <c r="I474"/>
    </row>
    <row r="475" ht="15">
      <c r="I475"/>
    </row>
    <row r="476" ht="15">
      <c r="I476"/>
    </row>
    <row r="477" ht="15">
      <c r="I477"/>
    </row>
    <row r="478" ht="15">
      <c r="I478"/>
    </row>
    <row r="479" ht="15">
      <c r="I479"/>
    </row>
    <row r="480" ht="15">
      <c r="I480"/>
    </row>
    <row r="481" ht="15">
      <c r="I481"/>
    </row>
    <row r="482" ht="15">
      <c r="I482"/>
    </row>
    <row r="483" ht="15">
      <c r="I483"/>
    </row>
    <row r="484" ht="15">
      <c r="I484"/>
    </row>
    <row r="485" ht="15">
      <c r="I485"/>
    </row>
    <row r="486" ht="15">
      <c r="I486"/>
    </row>
    <row r="487" ht="15">
      <c r="I487"/>
    </row>
    <row r="488" ht="15">
      <c r="I488"/>
    </row>
    <row r="489" ht="15">
      <c r="I489"/>
    </row>
    <row r="490" ht="15">
      <c r="I490"/>
    </row>
    <row r="491" ht="15">
      <c r="I491"/>
    </row>
    <row r="492" ht="15">
      <c r="I492"/>
    </row>
    <row r="493" ht="15">
      <c r="I493"/>
    </row>
    <row r="494" ht="15">
      <c r="I494"/>
    </row>
    <row r="495" ht="15">
      <c r="I495"/>
    </row>
    <row r="496" ht="15">
      <c r="I496"/>
    </row>
    <row r="497" ht="15">
      <c r="I497"/>
    </row>
    <row r="498" ht="15">
      <c r="I498"/>
    </row>
    <row r="499" ht="15">
      <c r="I499"/>
    </row>
    <row r="500" ht="15">
      <c r="I500"/>
    </row>
    <row r="501" ht="15">
      <c r="I501"/>
    </row>
    <row r="502" ht="15">
      <c r="I502"/>
    </row>
    <row r="503" ht="15">
      <c r="I503"/>
    </row>
    <row r="504" ht="15">
      <c r="I504"/>
    </row>
    <row r="505" ht="15">
      <c r="I505"/>
    </row>
    <row r="506" ht="15">
      <c r="I506"/>
    </row>
    <row r="507" ht="15">
      <c r="I507"/>
    </row>
    <row r="508" ht="15">
      <c r="I508"/>
    </row>
    <row r="509" ht="15">
      <c r="I509"/>
    </row>
    <row r="510" ht="15">
      <c r="I510"/>
    </row>
    <row r="511" ht="15">
      <c r="I511"/>
    </row>
    <row r="512" ht="15">
      <c r="I512"/>
    </row>
    <row r="513" ht="15">
      <c r="I513"/>
    </row>
    <row r="514" ht="15">
      <c r="I514"/>
    </row>
    <row r="515" ht="15">
      <c r="I515"/>
    </row>
    <row r="516" ht="15">
      <c r="I516"/>
    </row>
    <row r="517" ht="15">
      <c r="I517"/>
    </row>
    <row r="518" ht="15">
      <c r="I518"/>
    </row>
    <row r="519" ht="15">
      <c r="I519"/>
    </row>
    <row r="520" ht="15">
      <c r="I520"/>
    </row>
    <row r="521" ht="15">
      <c r="I521"/>
    </row>
    <row r="522" ht="15">
      <c r="I522"/>
    </row>
    <row r="523" ht="15">
      <c r="I523"/>
    </row>
    <row r="524" ht="15">
      <c r="I524"/>
    </row>
    <row r="525" ht="15">
      <c r="I525"/>
    </row>
    <row r="526" ht="15">
      <c r="I526"/>
    </row>
    <row r="527" ht="15">
      <c r="I527"/>
    </row>
    <row r="528" ht="15">
      <c r="I528"/>
    </row>
    <row r="529" ht="15">
      <c r="I529"/>
    </row>
    <row r="530" ht="15">
      <c r="I530"/>
    </row>
    <row r="531" ht="15">
      <c r="I531"/>
    </row>
    <row r="532" ht="15">
      <c r="I532"/>
    </row>
    <row r="533" ht="15">
      <c r="I533"/>
    </row>
    <row r="534" ht="15">
      <c r="I534"/>
    </row>
    <row r="535" ht="15">
      <c r="I535"/>
    </row>
    <row r="536" ht="15">
      <c r="I536"/>
    </row>
    <row r="537" ht="15">
      <c r="I537"/>
    </row>
    <row r="538" ht="15">
      <c r="I538"/>
    </row>
    <row r="539" ht="15">
      <c r="I539"/>
    </row>
    <row r="540" ht="15">
      <c r="I540"/>
    </row>
    <row r="541" ht="15">
      <c r="I541"/>
    </row>
    <row r="542" ht="15">
      <c r="I542"/>
    </row>
    <row r="543" ht="15">
      <c r="I543"/>
    </row>
    <row r="544" ht="15">
      <c r="I544"/>
    </row>
    <row r="545" ht="15">
      <c r="I545"/>
    </row>
    <row r="546" ht="15">
      <c r="I546"/>
    </row>
    <row r="547" ht="15">
      <c r="I547"/>
    </row>
    <row r="548" ht="15">
      <c r="I548"/>
    </row>
    <row r="549" ht="15">
      <c r="I549"/>
    </row>
    <row r="550" ht="15">
      <c r="I550"/>
    </row>
    <row r="551" ht="15">
      <c r="I551"/>
    </row>
    <row r="552" ht="15">
      <c r="I552"/>
    </row>
    <row r="553" ht="15">
      <c r="I553"/>
    </row>
    <row r="554" ht="15">
      <c r="I554"/>
    </row>
    <row r="555" ht="15">
      <c r="I555"/>
    </row>
    <row r="556" ht="15">
      <c r="I556"/>
    </row>
    <row r="557" ht="15">
      <c r="I557"/>
    </row>
    <row r="558" ht="15">
      <c r="I558"/>
    </row>
    <row r="559" ht="15">
      <c r="I559"/>
    </row>
    <row r="560" ht="15">
      <c r="I560"/>
    </row>
    <row r="561" ht="15">
      <c r="I561"/>
    </row>
    <row r="562" ht="15">
      <c r="I562"/>
    </row>
    <row r="563" ht="15">
      <c r="I563"/>
    </row>
    <row r="564" ht="15">
      <c r="I564"/>
    </row>
    <row r="565" ht="15">
      <c r="I565"/>
    </row>
    <row r="566" ht="15">
      <c r="I566"/>
    </row>
    <row r="567" ht="15">
      <c r="I567"/>
    </row>
    <row r="568" ht="15">
      <c r="I568"/>
    </row>
    <row r="569" ht="15">
      <c r="I569"/>
    </row>
    <row r="570" ht="15">
      <c r="I570"/>
    </row>
    <row r="571" ht="15">
      <c r="I571"/>
    </row>
    <row r="572" ht="15">
      <c r="I572"/>
    </row>
    <row r="573" ht="15">
      <c r="I573"/>
    </row>
    <row r="574" ht="15">
      <c r="I574"/>
    </row>
    <row r="575" ht="15">
      <c r="I575"/>
    </row>
    <row r="576" ht="15">
      <c r="I576"/>
    </row>
    <row r="577" ht="15">
      <c r="I577"/>
    </row>
    <row r="578" ht="15">
      <c r="I578"/>
    </row>
    <row r="579" ht="15">
      <c r="I579"/>
    </row>
    <row r="580" ht="15">
      <c r="I580"/>
    </row>
    <row r="581" ht="15">
      <c r="I581"/>
    </row>
    <row r="582" ht="15">
      <c r="I582"/>
    </row>
    <row r="583" ht="15">
      <c r="I583"/>
    </row>
    <row r="584" ht="15">
      <c r="I584"/>
    </row>
    <row r="585" ht="15">
      <c r="I585"/>
    </row>
    <row r="586" ht="15">
      <c r="I586"/>
    </row>
    <row r="587" ht="15">
      <c r="I587"/>
    </row>
    <row r="588" ht="15">
      <c r="I588"/>
    </row>
    <row r="589" ht="15">
      <c r="I589"/>
    </row>
    <row r="590" ht="15">
      <c r="I590"/>
    </row>
    <row r="591" ht="15">
      <c r="I591"/>
    </row>
    <row r="592" ht="15">
      <c r="I592"/>
    </row>
    <row r="593" ht="15">
      <c r="I593"/>
    </row>
    <row r="594" ht="15">
      <c r="I594"/>
    </row>
    <row r="595" ht="15">
      <c r="I595"/>
    </row>
    <row r="596" ht="15">
      <c r="I596"/>
    </row>
    <row r="597" ht="15">
      <c r="I597"/>
    </row>
    <row r="598" ht="15">
      <c r="I598"/>
    </row>
    <row r="599" ht="15">
      <c r="I599"/>
    </row>
    <row r="600" ht="15">
      <c r="I600"/>
    </row>
    <row r="601" ht="15">
      <c r="I601"/>
    </row>
    <row r="602" ht="15">
      <c r="I602"/>
    </row>
    <row r="603" ht="15">
      <c r="I603"/>
    </row>
    <row r="604" ht="15">
      <c r="I604"/>
    </row>
    <row r="605" ht="15">
      <c r="I605"/>
    </row>
    <row r="606" ht="15">
      <c r="I606"/>
    </row>
    <row r="607" ht="15">
      <c r="I607"/>
    </row>
    <row r="608" ht="15">
      <c r="I608"/>
    </row>
    <row r="609" ht="15">
      <c r="I609"/>
    </row>
    <row r="610" ht="15">
      <c r="I610"/>
    </row>
    <row r="611" ht="15">
      <c r="I611"/>
    </row>
    <row r="612" ht="15">
      <c r="I612"/>
    </row>
    <row r="613" ht="15">
      <c r="I613"/>
    </row>
    <row r="614" ht="15">
      <c r="I614"/>
    </row>
    <row r="615" ht="15">
      <c r="I615"/>
    </row>
    <row r="616" ht="15">
      <c r="I616"/>
    </row>
    <row r="617" ht="15">
      <c r="I617"/>
    </row>
    <row r="618" ht="15">
      <c r="I618"/>
    </row>
    <row r="619" ht="15">
      <c r="I619"/>
    </row>
    <row r="620" ht="15">
      <c r="I620"/>
    </row>
    <row r="621" ht="15">
      <c r="I621"/>
    </row>
    <row r="622" ht="15">
      <c r="I622"/>
    </row>
    <row r="623" ht="15">
      <c r="I623"/>
    </row>
    <row r="624" ht="15">
      <c r="I624"/>
    </row>
    <row r="625" ht="15">
      <c r="I625"/>
    </row>
    <row r="626" ht="15">
      <c r="I626"/>
    </row>
    <row r="627" ht="15">
      <c r="I627"/>
    </row>
    <row r="628" ht="15">
      <c r="I628"/>
    </row>
    <row r="629" ht="15">
      <c r="I629"/>
    </row>
    <row r="630" ht="15">
      <c r="I630"/>
    </row>
    <row r="631" ht="15">
      <c r="I631"/>
    </row>
    <row r="632" ht="15">
      <c r="I632"/>
    </row>
    <row r="633" ht="15">
      <c r="I633"/>
    </row>
    <row r="634" ht="15">
      <c r="I634"/>
    </row>
    <row r="635" ht="15">
      <c r="I635"/>
    </row>
    <row r="636" ht="15">
      <c r="I636"/>
    </row>
    <row r="637" ht="15">
      <c r="I637"/>
    </row>
    <row r="638" ht="15">
      <c r="I638"/>
    </row>
    <row r="639" ht="15">
      <c r="I639"/>
    </row>
    <row r="640" ht="15">
      <c r="I640"/>
    </row>
    <row r="641" ht="15">
      <c r="I641"/>
    </row>
    <row r="642" ht="15">
      <c r="I642"/>
    </row>
    <row r="643" ht="15">
      <c r="I643"/>
    </row>
    <row r="644" ht="15">
      <c r="I644"/>
    </row>
    <row r="645" ht="15">
      <c r="I645"/>
    </row>
    <row r="646" ht="15">
      <c r="I646"/>
    </row>
    <row r="647" ht="15">
      <c r="I647"/>
    </row>
    <row r="648" ht="15">
      <c r="I648"/>
    </row>
    <row r="649" ht="15">
      <c r="I649"/>
    </row>
    <row r="650" ht="15">
      <c r="I650"/>
    </row>
    <row r="651" ht="15">
      <c r="I651"/>
    </row>
    <row r="652" ht="15">
      <c r="I652"/>
    </row>
    <row r="653" ht="15">
      <c r="I653"/>
    </row>
    <row r="654" ht="15">
      <c r="I654"/>
    </row>
    <row r="655" ht="15">
      <c r="I655"/>
    </row>
    <row r="656" ht="15">
      <c r="I656"/>
    </row>
    <row r="657" ht="15">
      <c r="I657"/>
    </row>
    <row r="658" ht="15">
      <c r="I658"/>
    </row>
    <row r="659" ht="15">
      <c r="I659"/>
    </row>
    <row r="660" ht="15">
      <c r="I660"/>
    </row>
    <row r="661" ht="15">
      <c r="I661"/>
    </row>
    <row r="662" ht="15">
      <c r="I662"/>
    </row>
    <row r="663" ht="15">
      <c r="I663"/>
    </row>
    <row r="664" ht="15">
      <c r="I664"/>
    </row>
    <row r="665" ht="15">
      <c r="I665"/>
    </row>
    <row r="666" ht="15">
      <c r="I666"/>
    </row>
    <row r="667" ht="15">
      <c r="I667"/>
    </row>
    <row r="668" ht="15">
      <c r="I668"/>
    </row>
    <row r="669" ht="15">
      <c r="I669"/>
    </row>
    <row r="670" ht="15">
      <c r="I670"/>
    </row>
    <row r="671" ht="15">
      <c r="I671"/>
    </row>
    <row r="672" ht="15">
      <c r="I672"/>
    </row>
    <row r="673" ht="15">
      <c r="I673"/>
    </row>
    <row r="674" ht="15">
      <c r="I674"/>
    </row>
    <row r="675" ht="15">
      <c r="I675"/>
    </row>
    <row r="676" ht="15">
      <c r="I676"/>
    </row>
    <row r="677" ht="15">
      <c r="I677"/>
    </row>
    <row r="678" ht="15">
      <c r="I678"/>
    </row>
    <row r="679" ht="15">
      <c r="I679"/>
    </row>
    <row r="680" ht="15">
      <c r="I680"/>
    </row>
    <row r="681" ht="15">
      <c r="I681"/>
    </row>
    <row r="682" ht="15">
      <c r="I682"/>
    </row>
    <row r="683" ht="15">
      <c r="I683"/>
    </row>
    <row r="684" ht="15">
      <c r="I684"/>
    </row>
    <row r="685" ht="15">
      <c r="I685"/>
    </row>
    <row r="686" ht="15">
      <c r="I686"/>
    </row>
    <row r="687" ht="15">
      <c r="I687"/>
    </row>
    <row r="688" ht="15">
      <c r="I688"/>
    </row>
    <row r="689" ht="15">
      <c r="I689"/>
    </row>
    <row r="690" ht="15">
      <c r="I690"/>
    </row>
    <row r="691" ht="15">
      <c r="I691"/>
    </row>
    <row r="692" ht="15">
      <c r="I692"/>
    </row>
    <row r="693" ht="15">
      <c r="I693"/>
    </row>
    <row r="694" ht="15">
      <c r="I694"/>
    </row>
    <row r="695" ht="15">
      <c r="I695"/>
    </row>
    <row r="696" ht="15">
      <c r="I696"/>
    </row>
    <row r="697" ht="15">
      <c r="I697"/>
    </row>
    <row r="698" ht="15">
      <c r="I698"/>
    </row>
    <row r="699" ht="15">
      <c r="I699"/>
    </row>
    <row r="700" ht="15">
      <c r="I700"/>
    </row>
    <row r="701" ht="15">
      <c r="I701"/>
    </row>
    <row r="702" ht="15">
      <c r="I702"/>
    </row>
    <row r="703" ht="15">
      <c r="I703"/>
    </row>
    <row r="704" ht="15">
      <c r="I704"/>
    </row>
    <row r="705" ht="15">
      <c r="I705"/>
    </row>
    <row r="706" ht="15">
      <c r="I706"/>
    </row>
    <row r="707" ht="15">
      <c r="I707"/>
    </row>
    <row r="708" ht="15">
      <c r="I708"/>
    </row>
    <row r="709" ht="15">
      <c r="I709"/>
    </row>
    <row r="710" ht="15">
      <c r="I710"/>
    </row>
    <row r="711" ht="15">
      <c r="I711"/>
    </row>
    <row r="712" ht="15">
      <c r="I712"/>
    </row>
    <row r="713" ht="15">
      <c r="I713"/>
    </row>
    <row r="714" ht="15">
      <c r="I714"/>
    </row>
    <row r="715" ht="15">
      <c r="I715"/>
    </row>
    <row r="716" ht="15">
      <c r="I716"/>
    </row>
    <row r="717" ht="15">
      <c r="I717"/>
    </row>
    <row r="718" ht="15">
      <c r="I718"/>
    </row>
    <row r="719" ht="15">
      <c r="I719"/>
    </row>
    <row r="720" ht="15">
      <c r="I720"/>
    </row>
    <row r="721" ht="15">
      <c r="I721"/>
    </row>
    <row r="722" ht="15">
      <c r="I722"/>
    </row>
    <row r="723" ht="15">
      <c r="I723"/>
    </row>
    <row r="724" ht="15">
      <c r="I724"/>
    </row>
    <row r="725" ht="15">
      <c r="I725"/>
    </row>
    <row r="726" ht="15">
      <c r="I726"/>
    </row>
    <row r="727" ht="15">
      <c r="I727"/>
    </row>
    <row r="728" ht="15">
      <c r="I728"/>
    </row>
    <row r="729" ht="15">
      <c r="I729"/>
    </row>
    <row r="730" ht="15">
      <c r="I730"/>
    </row>
    <row r="731" ht="15">
      <c r="I731"/>
    </row>
    <row r="732" ht="15">
      <c r="I732"/>
    </row>
    <row r="733" ht="15">
      <c r="I733"/>
    </row>
    <row r="734" ht="15">
      <c r="I734"/>
    </row>
    <row r="735" ht="15">
      <c r="I735"/>
    </row>
    <row r="736" ht="15">
      <c r="I736"/>
    </row>
    <row r="737" ht="15">
      <c r="I737"/>
    </row>
    <row r="738" ht="15">
      <c r="I738"/>
    </row>
    <row r="739" ht="15">
      <c r="I739"/>
    </row>
    <row r="740" ht="15">
      <c r="I740"/>
    </row>
    <row r="741" ht="15">
      <c r="I741"/>
    </row>
    <row r="742" ht="15">
      <c r="I742"/>
    </row>
    <row r="743" ht="15">
      <c r="I743"/>
    </row>
    <row r="744" ht="15">
      <c r="I744"/>
    </row>
    <row r="745" ht="15">
      <c r="I745"/>
    </row>
    <row r="746" ht="15">
      <c r="I746"/>
    </row>
    <row r="747" ht="15">
      <c r="I747"/>
    </row>
    <row r="748" ht="15">
      <c r="I748"/>
    </row>
    <row r="749" ht="15">
      <c r="I749"/>
    </row>
    <row r="750" ht="15">
      <c r="I750"/>
    </row>
    <row r="751" ht="15">
      <c r="I751"/>
    </row>
    <row r="752" ht="15">
      <c r="I752"/>
    </row>
    <row r="753" ht="15">
      <c r="I753"/>
    </row>
    <row r="754" ht="15">
      <c r="I754"/>
    </row>
    <row r="755" ht="15">
      <c r="I755"/>
    </row>
    <row r="756" ht="15">
      <c r="I756"/>
    </row>
    <row r="757" ht="15">
      <c r="I757"/>
    </row>
    <row r="758" ht="15">
      <c r="I758"/>
    </row>
    <row r="759" ht="15">
      <c r="I759"/>
    </row>
    <row r="760" ht="15">
      <c r="I760"/>
    </row>
    <row r="761" ht="15">
      <c r="I761"/>
    </row>
    <row r="762" ht="15">
      <c r="I762"/>
    </row>
    <row r="763" ht="15">
      <c r="I763"/>
    </row>
    <row r="764" ht="15">
      <c r="I764"/>
    </row>
    <row r="765" ht="15">
      <c r="I765"/>
    </row>
    <row r="766" ht="15">
      <c r="I766"/>
    </row>
    <row r="767" ht="15">
      <c r="I767"/>
    </row>
    <row r="768" ht="15">
      <c r="I768"/>
    </row>
    <row r="769" ht="15">
      <c r="I769"/>
    </row>
    <row r="770" ht="15">
      <c r="I770"/>
    </row>
    <row r="771" ht="15">
      <c r="I771"/>
    </row>
    <row r="772" ht="15">
      <c r="I772"/>
    </row>
    <row r="773" ht="15">
      <c r="I773"/>
    </row>
    <row r="774" ht="15">
      <c r="I774"/>
    </row>
    <row r="775" ht="15">
      <c r="I775"/>
    </row>
    <row r="776" ht="15">
      <c r="I776"/>
    </row>
    <row r="777" ht="15">
      <c r="I777"/>
    </row>
    <row r="778" ht="15">
      <c r="I778"/>
    </row>
    <row r="779" ht="15">
      <c r="I779"/>
    </row>
    <row r="780" ht="15">
      <c r="I780"/>
    </row>
    <row r="781" ht="15">
      <c r="I781"/>
    </row>
    <row r="782" ht="15">
      <c r="I782"/>
    </row>
    <row r="783" ht="15">
      <c r="I783"/>
    </row>
    <row r="784" ht="15">
      <c r="I784"/>
    </row>
    <row r="785" ht="15">
      <c r="I785"/>
    </row>
    <row r="786" ht="15">
      <c r="I786"/>
    </row>
    <row r="787" ht="15">
      <c r="I787"/>
    </row>
    <row r="788" ht="15">
      <c r="I788"/>
    </row>
    <row r="789" ht="15">
      <c r="I789"/>
    </row>
    <row r="790" ht="15">
      <c r="I790"/>
    </row>
    <row r="791" ht="15">
      <c r="I791"/>
    </row>
    <row r="792" ht="15">
      <c r="I792"/>
    </row>
    <row r="793" ht="15">
      <c r="I793"/>
    </row>
    <row r="794" ht="15">
      <c r="I794"/>
    </row>
    <row r="795" ht="15">
      <c r="I795"/>
    </row>
    <row r="796" ht="15">
      <c r="I796"/>
    </row>
    <row r="797" ht="15">
      <c r="I797"/>
    </row>
    <row r="798" ht="15">
      <c r="I798"/>
    </row>
    <row r="799" ht="15">
      <c r="I799"/>
    </row>
    <row r="800" ht="15">
      <c r="I800"/>
    </row>
    <row r="801" ht="15">
      <c r="I801"/>
    </row>
    <row r="802" ht="15">
      <c r="I802"/>
    </row>
    <row r="803" ht="15">
      <c r="I803"/>
    </row>
    <row r="804" ht="15">
      <c r="I804"/>
    </row>
    <row r="805" ht="15">
      <c r="I805"/>
    </row>
    <row r="806" ht="15">
      <c r="I806"/>
    </row>
    <row r="807" ht="15">
      <c r="I807"/>
    </row>
    <row r="808" ht="15">
      <c r="I808"/>
    </row>
    <row r="809" ht="15">
      <c r="I809"/>
    </row>
    <row r="810" ht="15">
      <c r="I810"/>
    </row>
    <row r="811" ht="15">
      <c r="I811"/>
    </row>
    <row r="812" ht="15">
      <c r="I812"/>
    </row>
    <row r="813" ht="15">
      <c r="I813"/>
    </row>
    <row r="814" ht="15">
      <c r="I814"/>
    </row>
    <row r="815" ht="15">
      <c r="I815"/>
    </row>
    <row r="816" ht="15">
      <c r="I816"/>
    </row>
    <row r="817" ht="15">
      <c r="I817"/>
    </row>
    <row r="818" ht="15">
      <c r="I818"/>
    </row>
    <row r="819" ht="15">
      <c r="I819"/>
    </row>
    <row r="820" ht="15">
      <c r="I820"/>
    </row>
    <row r="821" ht="15">
      <c r="I821"/>
    </row>
    <row r="822" ht="15">
      <c r="I822"/>
    </row>
    <row r="823" ht="15">
      <c r="I823"/>
    </row>
    <row r="824" ht="15">
      <c r="I824"/>
    </row>
    <row r="825" ht="15">
      <c r="I825"/>
    </row>
    <row r="826" ht="15">
      <c r="I826"/>
    </row>
    <row r="827" ht="15">
      <c r="I827"/>
    </row>
    <row r="828" ht="15">
      <c r="I828"/>
    </row>
    <row r="829" ht="15">
      <c r="I829"/>
    </row>
    <row r="830" ht="15">
      <c r="I830"/>
    </row>
    <row r="831" ht="15">
      <c r="I831"/>
    </row>
    <row r="832" ht="15">
      <c r="I832"/>
    </row>
    <row r="833" ht="15">
      <c r="I833"/>
    </row>
    <row r="834" ht="15">
      <c r="I834"/>
    </row>
    <row r="835" ht="15">
      <c r="I835"/>
    </row>
    <row r="836" ht="15">
      <c r="I836"/>
    </row>
    <row r="837" ht="15">
      <c r="I837"/>
    </row>
    <row r="838" ht="15">
      <c r="I838"/>
    </row>
    <row r="839" ht="15">
      <c r="I839"/>
    </row>
    <row r="840" ht="15">
      <c r="I840"/>
    </row>
    <row r="841" ht="15">
      <c r="I841"/>
    </row>
    <row r="842" ht="15">
      <c r="I842"/>
    </row>
    <row r="843" ht="15">
      <c r="I843"/>
    </row>
    <row r="844" ht="15">
      <c r="I844"/>
    </row>
    <row r="845" ht="15">
      <c r="I845"/>
    </row>
    <row r="846" ht="15">
      <c r="I846"/>
    </row>
    <row r="847" ht="15">
      <c r="I847"/>
    </row>
    <row r="848" ht="15">
      <c r="I848"/>
    </row>
    <row r="849" ht="15">
      <c r="I849"/>
    </row>
    <row r="850" ht="15">
      <c r="I850"/>
    </row>
    <row r="851" ht="15">
      <c r="I851"/>
    </row>
    <row r="852" ht="15">
      <c r="I852"/>
    </row>
    <row r="853" ht="15">
      <c r="I853"/>
    </row>
    <row r="854" ht="15">
      <c r="I854"/>
    </row>
    <row r="855" ht="15">
      <c r="I855"/>
    </row>
    <row r="856" ht="15">
      <c r="I856"/>
    </row>
    <row r="857" ht="15">
      <c r="I857"/>
    </row>
    <row r="858" ht="15">
      <c r="I858"/>
    </row>
    <row r="859" ht="15">
      <c r="I859"/>
    </row>
    <row r="860" ht="15">
      <c r="I860"/>
    </row>
    <row r="861" ht="15">
      <c r="I861"/>
    </row>
    <row r="862" ht="15">
      <c r="I862"/>
    </row>
    <row r="863" ht="15">
      <c r="I863"/>
    </row>
    <row r="864" ht="15">
      <c r="I864"/>
    </row>
    <row r="865" ht="15">
      <c r="I865"/>
    </row>
    <row r="866" ht="15">
      <c r="I866"/>
    </row>
    <row r="867" ht="15">
      <c r="I867"/>
    </row>
    <row r="868" ht="15">
      <c r="I868"/>
    </row>
    <row r="869" ht="15">
      <c r="I869"/>
    </row>
    <row r="870" ht="15">
      <c r="I870"/>
    </row>
    <row r="871" ht="15">
      <c r="I871"/>
    </row>
    <row r="872" ht="15">
      <c r="I872"/>
    </row>
    <row r="873" ht="15">
      <c r="I873"/>
    </row>
    <row r="874" ht="15">
      <c r="I874"/>
    </row>
    <row r="875" ht="15">
      <c r="I875"/>
    </row>
    <row r="876" ht="15">
      <c r="I876"/>
    </row>
    <row r="877" ht="15">
      <c r="I877"/>
    </row>
    <row r="878" ht="15">
      <c r="I878"/>
    </row>
    <row r="879" ht="15">
      <c r="I879"/>
    </row>
    <row r="880" ht="15">
      <c r="I880"/>
    </row>
    <row r="881" ht="15">
      <c r="I881"/>
    </row>
    <row r="882" ht="15">
      <c r="I882"/>
    </row>
    <row r="883" ht="15">
      <c r="I883"/>
    </row>
    <row r="884" ht="15">
      <c r="I884"/>
    </row>
    <row r="885" ht="15">
      <c r="I885"/>
    </row>
    <row r="886" ht="15">
      <c r="I886"/>
    </row>
    <row r="887" ht="15">
      <c r="I887"/>
    </row>
    <row r="888" ht="15">
      <c r="I888"/>
    </row>
    <row r="889" ht="15">
      <c r="I889"/>
    </row>
    <row r="890" ht="15">
      <c r="I890"/>
    </row>
    <row r="891" ht="15">
      <c r="I891"/>
    </row>
    <row r="892" ht="15">
      <c r="I892"/>
    </row>
    <row r="893" ht="15">
      <c r="I893"/>
    </row>
    <row r="894" ht="15">
      <c r="I894"/>
    </row>
    <row r="895" ht="15">
      <c r="I895"/>
    </row>
    <row r="896" ht="15">
      <c r="I896"/>
    </row>
    <row r="897" ht="15">
      <c r="I897"/>
    </row>
    <row r="898" ht="15">
      <c r="I898"/>
    </row>
    <row r="899" ht="15">
      <c r="I899"/>
    </row>
    <row r="900" ht="15">
      <c r="I900"/>
    </row>
    <row r="901" ht="15">
      <c r="I901"/>
    </row>
    <row r="902" ht="15">
      <c r="I902"/>
    </row>
    <row r="903" ht="15">
      <c r="I903"/>
    </row>
    <row r="904" ht="15">
      <c r="I904"/>
    </row>
    <row r="905" ht="15">
      <c r="I905"/>
    </row>
    <row r="906" ht="15">
      <c r="I906"/>
    </row>
    <row r="907" ht="15">
      <c r="I907"/>
    </row>
    <row r="908" ht="15">
      <c r="I908"/>
    </row>
    <row r="909" ht="15">
      <c r="I909"/>
    </row>
    <row r="910" ht="15">
      <c r="I910"/>
    </row>
    <row r="911" ht="15">
      <c r="I911"/>
    </row>
    <row r="912" ht="15">
      <c r="I912"/>
    </row>
    <row r="913" ht="15">
      <c r="I913"/>
    </row>
    <row r="914" ht="15">
      <c r="I914"/>
    </row>
    <row r="915" ht="15">
      <c r="I915"/>
    </row>
    <row r="916" ht="15">
      <c r="I916"/>
    </row>
    <row r="917" ht="15">
      <c r="I917"/>
    </row>
    <row r="918" ht="15">
      <c r="I918"/>
    </row>
    <row r="919" ht="15">
      <c r="I919"/>
    </row>
    <row r="920" ht="15">
      <c r="I920"/>
    </row>
    <row r="921" ht="15">
      <c r="I921"/>
    </row>
    <row r="922" ht="15">
      <c r="I922"/>
    </row>
    <row r="923" ht="15">
      <c r="I923"/>
    </row>
    <row r="924" ht="15">
      <c r="I924"/>
    </row>
    <row r="925" ht="15">
      <c r="I925"/>
    </row>
    <row r="926" ht="15">
      <c r="I926"/>
    </row>
    <row r="927" ht="15">
      <c r="I927"/>
    </row>
    <row r="928" ht="15">
      <c r="I928"/>
    </row>
    <row r="929" ht="15">
      <c r="I929"/>
    </row>
    <row r="930" ht="15">
      <c r="I930"/>
    </row>
    <row r="931" ht="15">
      <c r="I931"/>
    </row>
    <row r="932" ht="15">
      <c r="I932"/>
    </row>
    <row r="933" ht="15">
      <c r="I933"/>
    </row>
    <row r="934" ht="15">
      <c r="I934"/>
    </row>
    <row r="935" ht="15">
      <c r="I935"/>
    </row>
    <row r="936" ht="15">
      <c r="I936"/>
    </row>
    <row r="937" ht="15">
      <c r="I937"/>
    </row>
    <row r="938" ht="15">
      <c r="I938"/>
    </row>
    <row r="939" ht="15">
      <c r="I939"/>
    </row>
    <row r="940" ht="15">
      <c r="I940"/>
    </row>
    <row r="941" ht="15">
      <c r="I941"/>
    </row>
    <row r="942" ht="15">
      <c r="I942"/>
    </row>
    <row r="943" ht="15">
      <c r="I943"/>
    </row>
    <row r="944" ht="15">
      <c r="I944"/>
    </row>
    <row r="945" ht="15">
      <c r="I945"/>
    </row>
    <row r="946" ht="15">
      <c r="I946"/>
    </row>
    <row r="947" ht="15">
      <c r="I947"/>
    </row>
    <row r="948" ht="15">
      <c r="I948"/>
    </row>
    <row r="949" ht="15">
      <c r="I949"/>
    </row>
    <row r="950" ht="15">
      <c r="I950"/>
    </row>
    <row r="951" ht="15">
      <c r="I951"/>
    </row>
    <row r="952" ht="15">
      <c r="I952"/>
    </row>
    <row r="953" ht="15">
      <c r="I953"/>
    </row>
    <row r="954" ht="15">
      <c r="I954"/>
    </row>
    <row r="955" ht="15">
      <c r="I955"/>
    </row>
    <row r="956" ht="15">
      <c r="I956"/>
    </row>
    <row r="957" ht="15">
      <c r="I957"/>
    </row>
    <row r="958" ht="15">
      <c r="I958"/>
    </row>
    <row r="959" ht="15">
      <c r="I959"/>
    </row>
    <row r="960" ht="15">
      <c r="I960"/>
    </row>
    <row r="961" ht="15">
      <c r="I961"/>
    </row>
    <row r="962" ht="15">
      <c r="I962"/>
    </row>
    <row r="963" ht="15">
      <c r="I963"/>
    </row>
    <row r="964" ht="15">
      <c r="I964"/>
    </row>
    <row r="965" ht="15">
      <c r="I965"/>
    </row>
    <row r="966" ht="15">
      <c r="I966"/>
    </row>
    <row r="967" ht="15">
      <c r="I967"/>
    </row>
    <row r="968" ht="15">
      <c r="I968"/>
    </row>
    <row r="969" ht="15">
      <c r="I969"/>
    </row>
    <row r="970" ht="15">
      <c r="I970"/>
    </row>
    <row r="971" ht="15">
      <c r="I971"/>
    </row>
    <row r="972" ht="15">
      <c r="I972"/>
    </row>
    <row r="973" ht="15">
      <c r="I973"/>
    </row>
    <row r="974" ht="15">
      <c r="I974"/>
    </row>
    <row r="975" ht="15">
      <c r="I975"/>
    </row>
    <row r="976" ht="15">
      <c r="I976"/>
    </row>
    <row r="977" ht="15">
      <c r="I977"/>
    </row>
    <row r="978" ht="15">
      <c r="I978"/>
    </row>
    <row r="979" ht="15">
      <c r="I979"/>
    </row>
    <row r="980" ht="15">
      <c r="I980"/>
    </row>
    <row r="981" ht="15">
      <c r="I981"/>
    </row>
    <row r="982" ht="15">
      <c r="I982"/>
    </row>
    <row r="983" ht="15">
      <c r="I983"/>
    </row>
    <row r="984" ht="15">
      <c r="I984"/>
    </row>
    <row r="985" ht="15">
      <c r="I985"/>
    </row>
    <row r="986" ht="15">
      <c r="I986"/>
    </row>
    <row r="987" ht="15">
      <c r="I987"/>
    </row>
    <row r="988" ht="15">
      <c r="I988"/>
    </row>
    <row r="989" ht="15">
      <c r="I989"/>
    </row>
    <row r="990" ht="15">
      <c r="I990"/>
    </row>
    <row r="991" ht="15">
      <c r="I991"/>
    </row>
  </sheetData>
  <sheetProtection/>
  <mergeCells count="12">
    <mergeCell ref="K8:K10"/>
    <mergeCell ref="C4:K4"/>
    <mergeCell ref="D5:K6"/>
    <mergeCell ref="E8:E10"/>
    <mergeCell ref="J8:J10"/>
    <mergeCell ref="C8:C10"/>
    <mergeCell ref="B20:E20"/>
    <mergeCell ref="B8:B10"/>
    <mergeCell ref="I8:I10"/>
    <mergeCell ref="D8:D10"/>
    <mergeCell ref="F8:H9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"Каустик"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Blinova.NYu</dc:creator>
  <cp:keywords/>
  <dc:description/>
  <cp:lastModifiedBy>Петров Виктор Михайлович</cp:lastModifiedBy>
  <dcterms:created xsi:type="dcterms:W3CDTF">2021-08-18T03:41:43Z</dcterms:created>
  <dcterms:modified xsi:type="dcterms:W3CDTF">2023-11-08T05:18:25Z</dcterms:modified>
  <cp:category/>
  <cp:version/>
  <cp:contentType/>
  <cp:contentStatus/>
</cp:coreProperties>
</file>