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абота\48\24\цб\2\"/>
    </mc:Choice>
  </mc:AlternateContent>
  <bookViews>
    <workbookView xWindow="0" yWindow="0" windowWidth="20490" windowHeight="7755"/>
  </bookViews>
  <sheets>
    <sheet name="Расчет цены" sheetId="2" r:id="rId1"/>
    <sheet name="Лист1" sheetId="3" r:id="rId2"/>
  </sheets>
  <definedNames>
    <definedName name="_xlnm.Print_Area" localSheetId="0">'Расчет цены'!$A$1:$R$17</definedName>
  </definedNames>
  <calcPr calcId="152511" iterateDelta="1E-4"/>
</workbook>
</file>

<file path=xl/calcChain.xml><?xml version="1.0" encoding="utf-8"?>
<calcChain xmlns="http://schemas.openxmlformats.org/spreadsheetml/2006/main">
  <c r="R8" i="2" l="1"/>
  <c r="O8" i="2"/>
  <c r="P8" i="2" s="1"/>
  <c r="L8" i="2"/>
  <c r="M8" i="2" s="1"/>
  <c r="N8" i="2" s="1"/>
  <c r="R7" i="2" l="1"/>
  <c r="R9" i="2" s="1"/>
  <c r="B8" i="3" l="1"/>
  <c r="O7" i="2"/>
  <c r="P7" i="2" s="1"/>
  <c r="L10" i="2"/>
  <c r="L7" i="2"/>
  <c r="M7" i="2" s="1"/>
  <c r="N7" i="2" s="1"/>
</calcChain>
</file>

<file path=xl/sharedStrings.xml><?xml version="1.0" encoding="utf-8"?>
<sst xmlns="http://schemas.openxmlformats.org/spreadsheetml/2006/main" count="30" uniqueCount="28">
  <si>
    <t>№</t>
  </si>
  <si>
    <t>Ед. изм</t>
  </si>
  <si>
    <t>Кол-во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</si>
  <si>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</si>
  <si>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</si>
  <si>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>Цена за единицу изм. (руб.)</t>
  </si>
  <si>
    <t>рублей</t>
  </si>
  <si>
    <t>Данные реестра контрактов (руб./ед.изм.)</t>
  </si>
  <si>
    <t xml:space="preserve">Номер сведений о контракте №___ от </t>
  </si>
  <si>
    <t>Данные статистики</t>
  </si>
  <si>
    <t>ИТОГО:</t>
  </si>
  <si>
    <t>Расчет начальной (максимальной) цены договора выполнен в соответствии с Методическими рекомендациями по применению методов определения начальной (максимальной) цены договора, цены договора, заключаемого с единственным поставщиком (подрядчиком, исполнителем), утв. приказом Министерства экономического развития РФ от 2 октября 2013 г. N 567, методом сопоставимых рыночных цен (анализа рынка) (для облегчения проведения процедуры расчета произведено округление средней цены за 1 единицу товара и цены контракта). Расчет произведен с помощью табличного редактора Microsoft Excel.</t>
  </si>
  <si>
    <t>кг</t>
  </si>
  <si>
    <t>Наименование товара</t>
  </si>
  <si>
    <t xml:space="preserve">Грудка куриная охлаждённая </t>
  </si>
  <si>
    <t>Коммерческое предложение №1  вх № 1</t>
  </si>
  <si>
    <t xml:space="preserve">Коммерческое предложение №2 вх № 2 </t>
  </si>
  <si>
    <t xml:space="preserve">Коммерческое предложение №3 вх № 4 </t>
  </si>
  <si>
    <t>шт</t>
  </si>
  <si>
    <t>Яйцо С1</t>
  </si>
  <si>
    <t xml:space="preserve">Обоснование начальной (максимальной) цены договора (Н(М)ЦД)
</t>
  </si>
  <si>
    <t>В результате проведенного расчета Н(М)ЦД составила:</t>
  </si>
  <si>
    <t>Н(М)ЦД,  определяемая методом сопоставимых рыночных цен (анализа рынка)*</t>
  </si>
  <si>
    <t>Оценка однородности совокупности значений выявленных цен, используемых в расчете Н(М)ЦД</t>
  </si>
  <si>
    <r>
      <t>Средняя арифметическая цена за единицу     &lt;</t>
    </r>
    <r>
      <rPr>
        <i/>
        <sz val="10"/>
        <color indexed="8"/>
        <rFont val="Times New Roman"/>
        <family val="1"/>
        <charset val="204"/>
      </rPr>
      <t>ц</t>
    </r>
    <r>
      <rPr>
        <sz val="10"/>
        <color indexed="8"/>
        <rFont val="Times New Roman"/>
        <family val="1"/>
        <charset val="204"/>
      </rPr>
      <t xml:space="preserve">&gt; </t>
    </r>
  </si>
  <si>
    <t>Расчет Н(М)ЦД по формуле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</si>
  <si>
    <t>Н(М)ЦД с учетом округления цены за единицу (руб.)</t>
  </si>
  <si>
    <t>Цена за единицу изм. 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</si>
</sst>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000"/>
    <numFmt numFmtId="166" formatCode="0.00000"/>
    <numFmt numFmtId="167" formatCode="0.00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9" fillId="0" borderId="0"/>
    <xf numFmtId="164" fontId="16" fillId="0" borderId="0" applyFont="0" applyFill="0" applyBorder="0" applyAlignment="0" applyProtection="0"/>
  </cellStyleXfs>
  <cellXfs count="82">
    <xf numFmtId="0" fontId="0" fillId="0" borderId="0" xfId="0"/>
    <xf numFmtId="0" fontId="7" fillId="0" borderId="0" xfId="0" applyFont="1" applyAlignment="1">
      <alignment horizontal="center" vertical="top"/>
    </xf>
    <xf numFmtId="0" fontId="7" fillId="0" borderId="0" xfId="0" applyFont="1"/>
    <xf numFmtId="2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10" fillId="0" borderId="0" xfId="0" applyFont="1"/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0" xfId="0" applyFont="1"/>
    <xf numFmtId="0" fontId="6" fillId="0" borderId="0" xfId="0" applyFont="1" applyAlignment="1" applyProtection="1">
      <alignment wrapText="1"/>
      <protection locked="0"/>
    </xf>
    <xf numFmtId="165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9" fillId="0" borderId="0" xfId="0" applyFont="1" applyAlignment="1"/>
    <xf numFmtId="0" fontId="11" fillId="0" borderId="0" xfId="0" applyFont="1" applyBorder="1" applyAlignment="1">
      <alignment horizontal="justify" wrapText="1"/>
    </xf>
    <xf numFmtId="2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Alignment="1" applyProtection="1">
      <alignment wrapText="1"/>
      <protection locked="0"/>
    </xf>
    <xf numFmtId="0" fontId="7" fillId="0" borderId="0" xfId="0" applyFont="1" applyAlignment="1">
      <alignment horizontal="center"/>
    </xf>
    <xf numFmtId="4" fontId="9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Alignment="1">
      <alignment horizontal="center" vertical="top"/>
    </xf>
    <xf numFmtId="0" fontId="13" fillId="0" borderId="0" xfId="0" applyFont="1" applyFill="1" applyAlignment="1" applyProtection="1">
      <alignment horizontal="right" vertical="center"/>
      <protection locked="0"/>
    </xf>
    <xf numFmtId="0" fontId="9" fillId="0" borderId="0" xfId="0" applyFont="1"/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wrapText="1"/>
      <protection locked="0"/>
    </xf>
    <xf numFmtId="165" fontId="9" fillId="0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1" fillId="0" borderId="4" xfId="0" applyFont="1" applyBorder="1" applyAlignment="1">
      <alignment horizontal="right"/>
    </xf>
    <xf numFmtId="167" fontId="3" fillId="0" borderId="1" xfId="0" applyNumberFormat="1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22" fillId="3" borderId="5" xfId="0" applyNumberFormat="1" applyFont="1" applyFill="1" applyBorder="1" applyAlignment="1">
      <alignment horizontal="center" wrapText="1"/>
    </xf>
    <xf numFmtId="4" fontId="22" fillId="3" borderId="6" xfId="0" applyNumberFormat="1" applyFont="1" applyFill="1" applyBorder="1" applyAlignment="1">
      <alignment horizontal="center" wrapText="1"/>
    </xf>
    <xf numFmtId="49" fontId="18" fillId="2" borderId="0" xfId="3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 readingOrder="1"/>
      <protection locked="0"/>
    </xf>
    <xf numFmtId="1" fontId="20" fillId="0" borderId="0" xfId="0" applyNumberFormat="1" applyFont="1" applyBorder="1" applyAlignment="1">
      <alignment horizontal="center" vertical="center"/>
    </xf>
    <xf numFmtId="0" fontId="21" fillId="0" borderId="0" xfId="0" applyFont="1" applyBorder="1"/>
    <xf numFmtId="0" fontId="7" fillId="0" borderId="0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18" fillId="2" borderId="1" xfId="3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left"/>
    </xf>
    <xf numFmtId="0" fontId="6" fillId="0" borderId="0" xfId="0" applyFont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">
    <cellStyle name="Excel Built-in Normal" xfId="1"/>
    <cellStyle name="Обычный" xfId="0" builtinId="0"/>
    <cellStyle name="Обычный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32657</xdr:colOff>
      <xdr:row>5</xdr:row>
      <xdr:rowOff>1265464</xdr:rowOff>
    </xdr:from>
    <xdr:to>
      <xdr:col>14</xdr:col>
      <xdr:colOff>13607</xdr:colOff>
      <xdr:row>5</xdr:row>
      <xdr:rowOff>1617889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7228" y="2299607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1025979</xdr:colOff>
      <xdr:row>5</xdr:row>
      <xdr:rowOff>1481818</xdr:rowOff>
    </xdr:from>
    <xdr:to>
      <xdr:col>12</xdr:col>
      <xdr:colOff>991961</xdr:colOff>
      <xdr:row>5</xdr:row>
      <xdr:rowOff>1919968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42265" y="2515961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46265</xdr:colOff>
      <xdr:row>5</xdr:row>
      <xdr:rowOff>1749880</xdr:rowOff>
    </xdr:from>
    <xdr:to>
      <xdr:col>15</xdr:col>
      <xdr:colOff>21772</xdr:colOff>
      <xdr:row>5</xdr:row>
      <xdr:rowOff>2111830</xdr:rowOff>
    </xdr:to>
    <xdr:pic>
      <xdr:nvPicPr>
        <xdr:cNvPr id="1027" name="Picture 5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183336" y="2784023"/>
          <a:ext cx="14859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266700</xdr:colOff>
      <xdr:row>5</xdr:row>
      <xdr:rowOff>1400175</xdr:rowOff>
    </xdr:from>
    <xdr:to>
      <xdr:col>14</xdr:col>
      <xdr:colOff>419100</xdr:colOff>
      <xdr:row>5</xdr:row>
      <xdr:rowOff>1628775</xdr:rowOff>
    </xdr:to>
    <xdr:pic>
      <xdr:nvPicPr>
        <xdr:cNvPr id="1028" name="Picture 6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220075" y="26289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tabSelected="1" zoomScale="70" zoomScaleNormal="70" workbookViewId="0">
      <selection activeCell="Q7" sqref="Q7"/>
    </sheetView>
  </sheetViews>
  <sheetFormatPr defaultColWidth="9.140625" defaultRowHeight="12.75" x14ac:dyDescent="0.2"/>
  <cols>
    <col min="1" max="1" width="3.140625" style="2" customWidth="1"/>
    <col min="2" max="2" width="23" style="2" customWidth="1"/>
    <col min="3" max="3" width="5.85546875" style="2" customWidth="1"/>
    <col min="4" max="4" width="9.7109375" style="2" customWidth="1"/>
    <col min="5" max="7" width="11.7109375" style="2" customWidth="1"/>
    <col min="8" max="10" width="11.7109375" style="2" hidden="1" customWidth="1"/>
    <col min="11" max="11" width="11.42578125" style="2" hidden="1" customWidth="1"/>
    <col min="12" max="12" width="15.5703125" style="2" customWidth="1"/>
    <col min="13" max="13" width="15.42578125" style="2" customWidth="1"/>
    <col min="14" max="14" width="14.28515625" style="2" customWidth="1"/>
    <col min="15" max="15" width="22.7109375" style="2" customWidth="1"/>
    <col min="16" max="16" width="13" style="2" customWidth="1"/>
    <col min="17" max="17" width="9.42578125" style="2" bestFit="1" customWidth="1"/>
    <col min="18" max="18" width="14.42578125" style="2" customWidth="1"/>
    <col min="19" max="19" width="10.140625" style="2" customWidth="1"/>
    <col min="20" max="20" width="15.140625" style="2" customWidth="1"/>
    <col min="21" max="21" width="8.7109375" style="2" customWidth="1"/>
    <col min="22" max="16384" width="9.140625" style="2"/>
  </cols>
  <sheetData>
    <row r="1" spans="1:18" ht="2.25" customHeight="1" x14ac:dyDescent="0.2"/>
    <row r="2" spans="1:18" ht="63" hidden="1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ht="52.5" hidden="1" customHeight="1" x14ac:dyDescent="0.2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8" ht="40.5" customHeight="1" x14ac:dyDescent="0.2">
      <c r="A4" s="67" t="s">
        <v>20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</row>
    <row r="5" spans="1:18" ht="39" customHeight="1" x14ac:dyDescent="0.2">
      <c r="A5" s="68" t="s">
        <v>0</v>
      </c>
      <c r="B5" s="68" t="s">
        <v>13</v>
      </c>
      <c r="C5" s="68" t="s">
        <v>1</v>
      </c>
      <c r="D5" s="68" t="s">
        <v>2</v>
      </c>
      <c r="E5" s="70" t="s">
        <v>15</v>
      </c>
      <c r="F5" s="70" t="s">
        <v>16</v>
      </c>
      <c r="G5" s="70" t="s">
        <v>17</v>
      </c>
      <c r="H5" s="74" t="s">
        <v>7</v>
      </c>
      <c r="I5" s="74"/>
      <c r="J5" s="74"/>
      <c r="K5" s="74" t="s">
        <v>9</v>
      </c>
      <c r="L5" s="69" t="s">
        <v>23</v>
      </c>
      <c r="M5" s="69"/>
      <c r="N5" s="69"/>
      <c r="O5" s="74" t="s">
        <v>22</v>
      </c>
      <c r="P5" s="74"/>
      <c r="Q5" s="74"/>
      <c r="R5" s="74"/>
    </row>
    <row r="6" spans="1:18" ht="172.5" customHeight="1" x14ac:dyDescent="0.2">
      <c r="A6" s="68"/>
      <c r="B6" s="68"/>
      <c r="C6" s="68"/>
      <c r="D6" s="68"/>
      <c r="E6" s="70"/>
      <c r="F6" s="70"/>
      <c r="G6" s="70"/>
      <c r="H6" s="64" t="s">
        <v>8</v>
      </c>
      <c r="I6" s="64" t="s">
        <v>8</v>
      </c>
      <c r="J6" s="64" t="s">
        <v>8</v>
      </c>
      <c r="K6" s="74"/>
      <c r="L6" s="64" t="s">
        <v>24</v>
      </c>
      <c r="M6" s="64" t="s">
        <v>3</v>
      </c>
      <c r="N6" s="62" t="s">
        <v>4</v>
      </c>
      <c r="O6" s="50" t="s">
        <v>25</v>
      </c>
      <c r="P6" s="64" t="s">
        <v>5</v>
      </c>
      <c r="Q6" s="64" t="s">
        <v>27</v>
      </c>
      <c r="R6" s="64" t="s">
        <v>26</v>
      </c>
    </row>
    <row r="7" spans="1:18" ht="31.5" customHeight="1" x14ac:dyDescent="0.2">
      <c r="A7" s="63">
        <v>1</v>
      </c>
      <c r="B7" s="51" t="s">
        <v>14</v>
      </c>
      <c r="C7" s="52" t="s">
        <v>12</v>
      </c>
      <c r="D7" s="53">
        <v>3000</v>
      </c>
      <c r="E7" s="53">
        <v>296</v>
      </c>
      <c r="F7" s="53">
        <v>290</v>
      </c>
      <c r="G7" s="53">
        <v>280</v>
      </c>
      <c r="H7" s="3">
        <v>0</v>
      </c>
      <c r="I7" s="3">
        <v>0</v>
      </c>
      <c r="J7" s="3">
        <v>0</v>
      </c>
      <c r="K7" s="3">
        <v>0</v>
      </c>
      <c r="L7" s="4">
        <f>AVERAGE(E7:G7)</f>
        <v>288.66666666666669</v>
      </c>
      <c r="M7" s="35">
        <f>SQRT(((SUM((POWER(E7-L7,2)),(POWER(F7-L7,2)),(POWER(G7-L7,2)))/(COLUMNS(E7:G7)-1))))</f>
        <v>8.0829037686547611</v>
      </c>
      <c r="N7" s="35">
        <f>M7/L7*100</f>
        <v>2.8000821369473767</v>
      </c>
      <c r="O7" s="3">
        <f>((D7/3)*(SUM(E7:G7)))</f>
        <v>866000</v>
      </c>
      <c r="P7" s="36">
        <f>O7/D7</f>
        <v>288.66666666666669</v>
      </c>
      <c r="Q7" s="3">
        <v>288.67</v>
      </c>
      <c r="R7" s="37">
        <f>D7*Q7</f>
        <v>866010</v>
      </c>
    </row>
    <row r="8" spans="1:18" ht="24.75" hidden="1" customHeight="1" x14ac:dyDescent="0.2">
      <c r="A8" s="63">
        <v>3</v>
      </c>
      <c r="B8" s="54" t="s">
        <v>19</v>
      </c>
      <c r="C8" s="55" t="s">
        <v>18</v>
      </c>
      <c r="D8" s="55">
        <v>0</v>
      </c>
      <c r="E8" s="56">
        <v>8.9</v>
      </c>
      <c r="F8" s="56">
        <v>7.7</v>
      </c>
      <c r="G8" s="56">
        <v>8.5</v>
      </c>
      <c r="H8" s="65"/>
      <c r="I8" s="65"/>
      <c r="J8" s="65"/>
      <c r="K8" s="65"/>
      <c r="L8" s="57">
        <f t="shared" ref="L8" si="0">AVERAGE(E8:G8)</f>
        <v>8.3666666666666671</v>
      </c>
      <c r="M8" s="58">
        <f t="shared" ref="M8" si="1">SQRT(((SUM((POWER(E8-L8,2)),(POWER(F8-L8,2)),(POWER(G8-L8,2)))/(COLUMNS(E8:G8)-1))))</f>
        <v>0.61101009266077877</v>
      </c>
      <c r="N8" s="58">
        <f t="shared" ref="N8" si="2">M8/L8*100</f>
        <v>7.3029094740332114</v>
      </c>
      <c r="O8" s="59">
        <f t="shared" ref="O8" si="3">((D8/3)*(SUM(E8:G8)))</f>
        <v>0</v>
      </c>
      <c r="P8" s="60" t="e">
        <f t="shared" ref="P8" si="4">O8/D8</f>
        <v>#DIV/0!</v>
      </c>
      <c r="Q8" s="59">
        <v>8.3699999999999992</v>
      </c>
      <c r="R8" s="61">
        <f t="shared" ref="R8" si="5">D8*Q8</f>
        <v>0</v>
      </c>
    </row>
    <row r="9" spans="1:18" s="1" customFormat="1" ht="15" customHeight="1" thickBot="1" x14ac:dyDescent="0.25">
      <c r="A9" s="49"/>
      <c r="B9" s="14"/>
      <c r="C9" s="42"/>
      <c r="D9" s="43"/>
      <c r="E9" s="41"/>
      <c r="F9" s="44"/>
      <c r="G9" s="45"/>
      <c r="H9" s="34"/>
      <c r="I9" s="34"/>
      <c r="J9" s="15"/>
      <c r="K9" s="15"/>
      <c r="L9" s="16"/>
      <c r="M9" s="46"/>
      <c r="N9" s="46"/>
      <c r="O9" s="78" t="s">
        <v>10</v>
      </c>
      <c r="P9" s="78"/>
      <c r="Q9" s="79"/>
      <c r="R9" s="47">
        <f>SUM(R7:R8)</f>
        <v>866010</v>
      </c>
    </row>
    <row r="10" spans="1:18" s="5" customFormat="1" ht="35.25" customHeight="1" x14ac:dyDescent="0.25">
      <c r="A10" s="75" t="s">
        <v>21</v>
      </c>
      <c r="B10" s="75"/>
      <c r="C10" s="75"/>
      <c r="D10" s="75"/>
      <c r="E10" s="75"/>
      <c r="F10" s="75"/>
      <c r="G10" s="75"/>
      <c r="H10" s="75"/>
      <c r="I10" s="75"/>
      <c r="J10" s="75"/>
      <c r="K10" s="20"/>
      <c r="L10" s="23">
        <f>R9</f>
        <v>866010</v>
      </c>
      <c r="M10" s="18" t="s">
        <v>6</v>
      </c>
      <c r="N10" s="18"/>
      <c r="O10" s="18"/>
      <c r="P10" s="18"/>
      <c r="Q10" s="18"/>
      <c r="R10" s="17"/>
    </row>
    <row r="11" spans="1:18" ht="57" customHeight="1" x14ac:dyDescent="0.2">
      <c r="A11" s="76" t="s">
        <v>11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</row>
    <row r="12" spans="1:18" ht="15.75" customHeight="1" x14ac:dyDescent="0.2">
      <c r="A12" s="33"/>
      <c r="B12" s="32"/>
      <c r="C12" s="32"/>
      <c r="D12" s="32"/>
      <c r="E12" s="48"/>
      <c r="F12" s="48"/>
      <c r="G12" s="48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s="6" customFormat="1" ht="15.75" customHeight="1" x14ac:dyDescent="0.25">
      <c r="A13" s="13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21"/>
      <c r="O13" s="21"/>
      <c r="P13" s="25"/>
      <c r="Q13" s="24"/>
    </row>
    <row r="14" spans="1:18" s="6" customFormat="1" ht="15.75" x14ac:dyDescent="0.25">
      <c r="A14" s="8"/>
      <c r="B14" s="27"/>
      <c r="C14" s="27"/>
      <c r="D14" s="26"/>
      <c r="E14" s="28"/>
      <c r="F14" s="29"/>
      <c r="G14" s="30"/>
      <c r="H14" s="30"/>
      <c r="I14" s="30"/>
      <c r="J14" s="30"/>
      <c r="K14" s="30"/>
      <c r="L14" s="31"/>
      <c r="M14" s="31"/>
      <c r="N14" s="12"/>
      <c r="O14" s="12"/>
      <c r="P14" s="25"/>
      <c r="Q14" s="24"/>
    </row>
    <row r="15" spans="1:18" s="6" customFormat="1" ht="33" customHeight="1" x14ac:dyDescent="0.25">
      <c r="A15" s="8"/>
      <c r="B15" s="71"/>
      <c r="C15" s="71"/>
      <c r="D15" s="71"/>
      <c r="E15" s="71"/>
      <c r="F15" s="71"/>
      <c r="G15" s="30"/>
      <c r="H15" s="30"/>
      <c r="I15" s="30"/>
      <c r="J15" s="30"/>
      <c r="K15" s="30"/>
      <c r="L15" s="31"/>
      <c r="M15" s="31"/>
      <c r="N15" s="12"/>
      <c r="O15" s="12"/>
    </row>
    <row r="16" spans="1:18" ht="19.5" customHeight="1" x14ac:dyDescent="0.25">
      <c r="A16" s="72"/>
      <c r="B16" s="72"/>
      <c r="C16" s="80"/>
      <c r="D16" s="80"/>
      <c r="E16" s="80"/>
      <c r="F16" s="80"/>
      <c r="L16" s="22"/>
      <c r="M16" s="7"/>
      <c r="N16" s="7"/>
      <c r="O16" s="7"/>
    </row>
    <row r="17" spans="1:15" s="6" customFormat="1" ht="15.75" x14ac:dyDescent="0.25">
      <c r="A17" s="73"/>
      <c r="B17" s="73"/>
      <c r="C17" s="73"/>
      <c r="D17" s="9"/>
      <c r="E17" s="10"/>
      <c r="F17" s="11"/>
      <c r="L17" s="19"/>
      <c r="M17" s="21"/>
      <c r="N17" s="21"/>
      <c r="O17" s="21"/>
    </row>
  </sheetData>
  <mergeCells count="21">
    <mergeCell ref="B15:F15"/>
    <mergeCell ref="A16:B16"/>
    <mergeCell ref="A17:C17"/>
    <mergeCell ref="O5:R5"/>
    <mergeCell ref="A10:J10"/>
    <mergeCell ref="A11:R11"/>
    <mergeCell ref="H5:J5"/>
    <mergeCell ref="K5:K6"/>
    <mergeCell ref="O9:Q9"/>
    <mergeCell ref="C16:F16"/>
    <mergeCell ref="B13:M13"/>
    <mergeCell ref="A2:R3"/>
    <mergeCell ref="A4:R4"/>
    <mergeCell ref="A5:A6"/>
    <mergeCell ref="B5:B6"/>
    <mergeCell ref="C5:C6"/>
    <mergeCell ref="D5:D6"/>
    <mergeCell ref="L5:N5"/>
    <mergeCell ref="E5:E6"/>
    <mergeCell ref="F5:F6"/>
    <mergeCell ref="G5:G6"/>
  </mergeCells>
  <phoneticPr fontId="0" type="noConversion"/>
  <pageMargins left="0.51" right="0.70866141732283472" top="0.74803149606299213" bottom="0.74803149606299213" header="0.31496062992125984" footer="0.31496062992125984"/>
  <pageSetup paperSize="9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8"/>
  <sheetViews>
    <sheetView workbookViewId="0">
      <selection activeCell="B9" sqref="B9"/>
    </sheetView>
  </sheetViews>
  <sheetFormatPr defaultRowHeight="15" x14ac:dyDescent="0.25"/>
  <cols>
    <col min="2" max="2" width="10" bestFit="1" customWidth="1"/>
  </cols>
  <sheetData>
    <row r="4" spans="2:2" ht="15.75" thickBot="1" x14ac:dyDescent="0.3"/>
    <row r="5" spans="2:2" ht="15.75" thickBot="1" x14ac:dyDescent="0.3">
      <c r="B5" s="39">
        <v>61680.959999999999</v>
      </c>
    </row>
    <row r="6" spans="2:2" ht="15.75" thickBot="1" x14ac:dyDescent="0.3">
      <c r="B6" s="40">
        <v>68508.72</v>
      </c>
    </row>
    <row r="7" spans="2:2" ht="15.75" thickBot="1" x14ac:dyDescent="0.3">
      <c r="B7" s="40">
        <v>48048</v>
      </c>
    </row>
    <row r="8" spans="2:2" x14ac:dyDescent="0.25">
      <c r="B8" s="38">
        <f>SUM(B5:B7)</f>
        <v>178237.68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Расчет цены</vt:lpstr>
      <vt:lpstr>Лист1</vt:lpstr>
      <vt:lpstr>'Расчет цены'!Область_печати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 ???????</dc:creator>
  <cp:lastModifiedBy>RePack by Diakov</cp:lastModifiedBy>
  <cp:lastPrinted>2014-11-28T09:17:07Z</cp:lastPrinted>
  <dcterms:created xsi:type="dcterms:W3CDTF">2014-01-15T18:15:09Z</dcterms:created>
  <dcterms:modified xsi:type="dcterms:W3CDTF">2024-04-03T08:27:00Z</dcterms:modified>
</cp:coreProperties>
</file>