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aetgareevaGK\Desktop\в работе\соль ТЕНДЕР\"/>
    </mc:Choice>
  </mc:AlternateContent>
  <xr:revisionPtr revIDLastSave="0" documentId="13_ncr:1_{4501FCE2-8CF9-45E2-87F0-DFCD53358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 (2)" sheetId="1" r:id="rId1"/>
    <sheet name="Лист2" sheetId="3" r:id="rId2"/>
    <sheet name="Лист3" sheetId="4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  <c r="J4" i="1"/>
  <c r="M4" i="1" s="1"/>
  <c r="M5" i="1" l="1"/>
  <c r="K4" i="1" l="1"/>
  <c r="L4" i="1" s="1"/>
  <c r="J7" i="1" l="1"/>
</calcChain>
</file>

<file path=xl/sharedStrings.xml><?xml version="1.0" encoding="utf-8"?>
<sst xmlns="http://schemas.openxmlformats.org/spreadsheetml/2006/main" count="27" uniqueCount="27">
  <si>
    <t>№</t>
  </si>
  <si>
    <t>Минимальная арифметичес кая&lt;ц&gt;</t>
  </si>
  <si>
    <t>Среднее квадр. отклон.</t>
  </si>
  <si>
    <t>Коэф. Вариации (%)</t>
  </si>
  <si>
    <t>НМЦК</t>
  </si>
  <si>
    <t>Итого</t>
  </si>
  <si>
    <t>В результате проведенного расчета Н(М)ЦК составила:</t>
  </si>
  <si>
    <t xml:space="preserve">руб. (с НДС) </t>
  </si>
  <si>
    <t>Так как в расчете использованы цены на товары, полученные в ответ на запросы ценовой информации, корректировка условий не производится.
  В целях определения однородности совокупности значений выявленных цен, используемых в расчете НМЦК, определен коэффициент вариации.Совокупность значений, используемых в расчете, при определении НМЦК  однородна.</t>
  </si>
  <si>
    <t xml:space="preserve">Коэффициент вариации цены определяется по следующей формуле:
где:
V - коэффициент вариации;
  - среднее квадратичное отклонение;
  - цена единицы товара, работы, услуги, указанная в источнике с номером i;
&lt;ц&gt; - минимальная арифметическая величина цены единицы товара, работы, услуги;
n - количество значений, используемых в расчете.
</t>
  </si>
  <si>
    <t xml:space="preserve">НМЦК методом сопоставимых рыночных цен (анализа рынка) определяется по формуле:
где:
 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 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услуг, определяемых в соответствии с настоящим разделом. Итоговые результаты в таблице округлены с точностью до сотых аналогично примеру определения и обоснования НМЦК методом сопоставимых рыночных цен, приведенному в приложении №3 к Методическим рекомендациям.
</t>
  </si>
  <si>
    <t>Выполнил</t>
  </si>
  <si>
    <t>_____________</t>
  </si>
  <si>
    <t>Галимзанов А.В.</t>
  </si>
  <si>
    <t xml:space="preserve"> </t>
  </si>
  <si>
    <t>Кол-во ком. пред., n</t>
  </si>
  <si>
    <t>Ед. изм.</t>
  </si>
  <si>
    <t>Цена товара (руб. с НДС)</t>
  </si>
  <si>
    <t>кг</t>
  </si>
  <si>
    <t>Саетгареева Г.К.</t>
  </si>
  <si>
    <t xml:space="preserve">Источник КП №П23-1061 от 16.05.2024г. </t>
  </si>
  <si>
    <t>Источник КП б/н от 17.05.2024г.</t>
  </si>
  <si>
    <t>Источник КП №170557 от 17.05.2024г.</t>
  </si>
  <si>
    <t>Соль поваренная пищевая молотая помол №3. Высший сорт. ГОСТ Р 51574-2018</t>
  </si>
  <si>
    <r>
      <t xml:space="preserve">Обоснование максимальной суммы договора на поставку соли пищевой для производства комбикормов КРС.  </t>
    </r>
    <r>
      <rPr>
        <b/>
        <sz val="11"/>
        <rFont val="Arial1"/>
      </rPr>
      <t xml:space="preserve">
</t>
    </r>
    <r>
      <rPr>
        <sz val="10"/>
        <rFont val="Arial1"/>
      </rPr>
      <t xml:space="preserve">  Начальная (максимальная) цена  рассчитана с применением рыночного метода цен поставщиков, получены предложения от 3 поставщиков.
  На основе собранных данных произведен расчет рыночной цены по ценам поставщиков и приведен в таблице.
</t>
    </r>
  </si>
  <si>
    <t>Наименование товара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</si>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</sst>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руб.-419];[Red]\-#,##0.00\ [$руб.-419]"/>
    <numFmt numFmtId="165" formatCode="#,##0.00\ _₽"/>
  </numFmts>
  <fonts count="14">
    <font>
      <sz val="10"/>
      <color theme="1"/>
      <name val="Arial"/>
    </font>
    <font>
      <sz val="11"/>
      <name val="Calibri"/>
      <family val="2"/>
      <charset val="204"/>
    </font>
    <font>
      <b/>
      <i/>
      <sz val="16"/>
      <name val="Arial"/>
      <family val="2"/>
      <charset val="204"/>
    </font>
    <font>
      <b/>
      <i/>
      <u/>
      <sz val="11"/>
      <name val="Arial"/>
      <family val="2"/>
      <charset val="204"/>
    </font>
    <font>
      <sz val="10"/>
      <name val="Arial1"/>
    </font>
    <font>
      <sz val="8"/>
      <name val="Arial"/>
      <family val="2"/>
      <charset val="204"/>
    </font>
    <font>
      <sz val="8"/>
      <name val="Arial1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rgb="FF111111"/>
      <name val="Arial1"/>
    </font>
    <font>
      <b/>
      <sz val="11"/>
      <name val="Arial1"/>
    </font>
    <font>
      <sz val="9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</cellStyleXfs>
  <cellXfs count="36">
    <xf numFmtId="0" fontId="0" fillId="0" borderId="0" xfId="0"/>
    <xf numFmtId="0" fontId="4" fillId="0" borderId="0" xfId="6"/>
    <xf numFmtId="0" fontId="4" fillId="0" borderId="0" xfId="6" applyAlignment="1">
      <alignment vertical="center"/>
    </xf>
    <xf numFmtId="0" fontId="4" fillId="0" borderId="3" xfId="6" applyBorder="1"/>
    <xf numFmtId="0" fontId="7" fillId="0" borderId="0" xfId="6" applyFont="1" applyAlignment="1">
      <alignment vertical="center" wrapText="1"/>
    </xf>
    <xf numFmtId="0" fontId="7" fillId="0" borderId="0" xfId="0" applyFont="1"/>
    <xf numFmtId="0" fontId="8" fillId="0" borderId="0" xfId="6" applyFont="1"/>
    <xf numFmtId="0" fontId="4" fillId="0" borderId="0" xfId="6" applyAlignment="1">
      <alignment horizontal="center" vertical="top"/>
    </xf>
    <xf numFmtId="0" fontId="8" fillId="0" borderId="0" xfId="6" applyFont="1" applyAlignment="1">
      <alignment horizontal="center" vertical="top"/>
    </xf>
    <xf numFmtId="4" fontId="9" fillId="0" borderId="0" xfId="6" applyNumberFormat="1" applyFont="1" applyAlignment="1">
      <alignment vertical="top"/>
    </xf>
    <xf numFmtId="0" fontId="10" fillId="0" borderId="0" xfId="6" applyFont="1" applyAlignment="1">
      <alignment vertical="top"/>
    </xf>
    <xf numFmtId="0" fontId="8" fillId="0" borderId="0" xfId="6" applyFont="1" applyAlignment="1">
      <alignment vertical="top"/>
    </xf>
    <xf numFmtId="0" fontId="11" fillId="0" borderId="0" xfId="6" applyFont="1"/>
    <xf numFmtId="0" fontId="1" fillId="0" borderId="0" xfId="1"/>
    <xf numFmtId="165" fontId="13" fillId="0" borderId="4" xfId="6" applyNumberFormat="1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165" fontId="13" fillId="0" borderId="5" xfId="6" applyNumberFormat="1" applyFont="1" applyBorder="1" applyAlignment="1">
      <alignment horizontal="center" vertical="center" wrapText="1"/>
    </xf>
    <xf numFmtId="2" fontId="13" fillId="0" borderId="5" xfId="6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3" fontId="13" fillId="0" borderId="5" xfId="6" applyNumberFormat="1" applyFont="1" applyBorder="1" applyAlignment="1">
      <alignment horizontal="center" vertical="center" wrapText="1"/>
    </xf>
    <xf numFmtId="165" fontId="13" fillId="0" borderId="9" xfId="6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13" fillId="0" borderId="11" xfId="6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6" applyAlignment="1">
      <alignment horizontal="center" vertical="top"/>
    </xf>
    <xf numFmtId="0" fontId="4" fillId="0" borderId="0" xfId="6" applyAlignment="1">
      <alignment horizontal="center" vertical="top" wrapText="1"/>
    </xf>
    <xf numFmtId="0" fontId="4" fillId="0" borderId="0" xfId="6" applyAlignment="1">
      <alignment horizontal="center" wrapText="1"/>
    </xf>
    <xf numFmtId="0" fontId="4" fillId="0" borderId="0" xfId="6" applyAlignment="1">
      <alignment horizontal="left" vertical="center" wrapText="1"/>
    </xf>
    <xf numFmtId="0" fontId="4" fillId="0" borderId="1" xfId="6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4" fillId="0" borderId="2" xfId="6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Heading 3" xfId="2" xr:uid="{00000000-0005-0000-0000-000001000000}"/>
    <cellStyle name="Heading1" xfId="3" xr:uid="{00000000-0005-0000-0000-000002000000}"/>
    <cellStyle name="Result 1" xfId="4" xr:uid="{00000000-0005-0000-0000-000003000000}"/>
    <cellStyle name="Result2" xfId="5" xr:uid="{00000000-0005-0000-0000-000004000000}"/>
    <cellStyle name="Обычный" xfId="0" builtinId="0"/>
    <cellStyle name="Обычн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30959</xdr:colOff>
      <xdr:row>6</xdr:row>
      <xdr:rowOff>228239</xdr:rowOff>
    </xdr:from>
    <xdr:to>
      <xdr:col>1</xdr:col>
      <xdr:colOff>362879</xdr:colOff>
      <xdr:row>8</xdr:row>
      <xdr:rowOff>41361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80800" y="3756240"/>
          <a:ext cx="331920" cy="30456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30959</xdr:colOff>
      <xdr:row>6</xdr:row>
      <xdr:rowOff>228239</xdr:rowOff>
    </xdr:from>
    <xdr:to>
      <xdr:col>1</xdr:col>
      <xdr:colOff>362879</xdr:colOff>
      <xdr:row>8</xdr:row>
      <xdr:rowOff>41361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80800" y="3756240"/>
          <a:ext cx="331920" cy="30456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10</xdr:col>
      <xdr:colOff>47520</xdr:colOff>
      <xdr:row>2</xdr:row>
      <xdr:rowOff>691559</xdr:rowOff>
    </xdr:from>
    <xdr:to>
      <xdr:col>10</xdr:col>
      <xdr:colOff>791640</xdr:colOff>
      <xdr:row>2</xdr:row>
      <xdr:rowOff>1026720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68320" y="1716120"/>
          <a:ext cx="744120" cy="335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110159</xdr:colOff>
      <xdr:row>2</xdr:row>
      <xdr:rowOff>649440</xdr:rowOff>
    </xdr:from>
    <xdr:to>
      <xdr:col>11</xdr:col>
      <xdr:colOff>690480</xdr:colOff>
      <xdr:row>2</xdr:row>
      <xdr:rowOff>924840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8146440" y="1674000"/>
          <a:ext cx="580320" cy="27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2</xdr:row>
      <xdr:rowOff>619560</xdr:rowOff>
    </xdr:from>
    <xdr:to>
      <xdr:col>12</xdr:col>
      <xdr:colOff>836895</xdr:colOff>
      <xdr:row>2</xdr:row>
      <xdr:rowOff>857160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9007200" y="1644120"/>
          <a:ext cx="806040" cy="23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391679</xdr:colOff>
      <xdr:row>10</xdr:row>
      <xdr:rowOff>84238</xdr:rowOff>
    </xdr:from>
    <xdr:to>
      <xdr:col>11</xdr:col>
      <xdr:colOff>259198</xdr:colOff>
      <xdr:row>15</xdr:row>
      <xdr:rowOff>69118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6620039" y="4947480"/>
          <a:ext cx="1675440" cy="7048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210959</xdr:colOff>
      <xdr:row>17</xdr:row>
      <xdr:rowOff>38158</xdr:rowOff>
    </xdr:from>
    <xdr:to>
      <xdr:col>5</xdr:col>
      <xdr:colOff>321839</xdr:colOff>
      <xdr:row>18</xdr:row>
      <xdr:rowOff>30959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3606840" y="5956920"/>
          <a:ext cx="110880" cy="160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923039</xdr:colOff>
      <xdr:row>11</xdr:row>
      <xdr:rowOff>7919</xdr:rowOff>
    </xdr:from>
    <xdr:to>
      <xdr:col>5</xdr:col>
      <xdr:colOff>14569</xdr:colOff>
      <xdr:row>15</xdr:row>
      <xdr:rowOff>99359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172880" y="5059800"/>
          <a:ext cx="2928600" cy="62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759598</xdr:colOff>
      <xdr:row>25</xdr:row>
      <xdr:rowOff>144719</xdr:rowOff>
    </xdr:from>
    <xdr:to>
      <xdr:col>9</xdr:col>
      <xdr:colOff>781986</xdr:colOff>
      <xdr:row>27</xdr:row>
      <xdr:rowOff>122039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5102280" y="7416000"/>
          <a:ext cx="2520360" cy="31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806040</xdr:colOff>
      <xdr:row>28</xdr:row>
      <xdr:rowOff>30959</xdr:rowOff>
    </xdr:from>
    <xdr:to>
      <xdr:col>3</xdr:col>
      <xdr:colOff>93948</xdr:colOff>
      <xdr:row>29</xdr:row>
      <xdr:rowOff>46079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 bwMode="auto">
        <a:xfrm>
          <a:off x="1055880" y="7805160"/>
          <a:ext cx="1973160" cy="182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305279</xdr:colOff>
      <xdr:row>32</xdr:row>
      <xdr:rowOff>38158</xdr:rowOff>
    </xdr:from>
    <xdr:to>
      <xdr:col>1</xdr:col>
      <xdr:colOff>416519</xdr:colOff>
      <xdr:row>33</xdr:row>
      <xdr:rowOff>30959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555120" y="8482680"/>
          <a:ext cx="111240" cy="160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43"/>
  <sheetViews>
    <sheetView tabSelected="1" zoomScale="102" workbookViewId="0">
      <selection activeCell="P8" sqref="P8"/>
    </sheetView>
  </sheetViews>
  <sheetFormatPr defaultColWidth="9.140625" defaultRowHeight="12.75"/>
  <cols>
    <col min="1" max="1" width="3.5703125" style="1" customWidth="1"/>
    <col min="2" max="2" width="30.140625" style="1" customWidth="1"/>
    <col min="3" max="4" width="8.140625" style="1" customWidth="1"/>
    <col min="5" max="5" width="8.7109375" style="1" customWidth="1"/>
    <col min="6" max="6" width="17.7109375" style="1" customWidth="1"/>
    <col min="7" max="7" width="18.85546875" style="1" customWidth="1"/>
    <col min="8" max="8" width="16.140625" style="1" customWidth="1"/>
    <col min="9" max="9" width="0.140625" style="1" customWidth="1"/>
    <col min="10" max="10" width="12.5703125" style="1" customWidth="1"/>
    <col min="11" max="11" width="13" style="1" customWidth="1"/>
    <col min="12" max="13" width="12.5703125" style="1" customWidth="1"/>
    <col min="14" max="14" width="1.28515625" style="1" customWidth="1"/>
    <col min="15" max="259" width="9.140625" style="1"/>
  </cols>
  <sheetData>
    <row r="1" spans="1:15" ht="66" customHeight="1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</row>
    <row r="2" spans="1:15" ht="27" customHeight="1">
      <c r="A2" s="28" t="s">
        <v>0</v>
      </c>
      <c r="B2" s="29" t="s">
        <v>25</v>
      </c>
      <c r="C2" s="29" t="s">
        <v>26</v>
      </c>
      <c r="D2" s="29" t="s">
        <v>16</v>
      </c>
      <c r="E2" s="29" t="s">
        <v>15</v>
      </c>
      <c r="F2" s="30" t="s">
        <v>17</v>
      </c>
      <c r="G2" s="30"/>
      <c r="H2" s="30"/>
      <c r="I2" s="30"/>
      <c r="J2" s="31" t="s">
        <v>1</v>
      </c>
      <c r="K2" s="31" t="s">
        <v>2</v>
      </c>
      <c r="L2" s="31" t="s">
        <v>3</v>
      </c>
      <c r="M2" s="32" t="s">
        <v>4</v>
      </c>
      <c r="N2" s="3"/>
    </row>
    <row r="3" spans="1:15" ht="85.5" customHeight="1">
      <c r="A3" s="28"/>
      <c r="B3" s="29"/>
      <c r="C3" s="29"/>
      <c r="D3" s="33"/>
      <c r="E3" s="29"/>
      <c r="F3" s="18" t="s">
        <v>20</v>
      </c>
      <c r="G3" s="18" t="s">
        <v>21</v>
      </c>
      <c r="H3" s="34" t="s">
        <v>22</v>
      </c>
      <c r="I3" s="35"/>
      <c r="J3" s="31"/>
      <c r="K3" s="31"/>
      <c r="L3" s="31"/>
      <c r="M3" s="32"/>
    </row>
    <row r="4" spans="1:15" ht="39.75" customHeight="1">
      <c r="A4" s="15">
        <v>1</v>
      </c>
      <c r="B4" s="15" t="s">
        <v>23</v>
      </c>
      <c r="C4" s="19">
        <v>20000</v>
      </c>
      <c r="D4" s="15" t="s">
        <v>18</v>
      </c>
      <c r="E4" s="15">
        <v>3</v>
      </c>
      <c r="F4" s="16">
        <v>9.8000000000000007</v>
      </c>
      <c r="G4" s="16">
        <v>12.2</v>
      </c>
      <c r="H4" s="20">
        <v>11</v>
      </c>
      <c r="I4" s="21"/>
      <c r="J4" s="16">
        <f t="shared" ref="J4" si="0">MIN(F4:I4)</f>
        <v>9.8000000000000007</v>
      </c>
      <c r="K4" s="17">
        <f>SQRT(((SUM((POWER(F4-J4,2)),(POWER(G4-J4,2)),(POWER(I4-J4,2))))/(COLUMNS(F4:I4)-1)))</f>
        <v>5.8252324703253979</v>
      </c>
      <c r="L4" s="17">
        <f t="shared" ref="L4" si="1">(K4/J4)*100</f>
        <v>59.441147656381609</v>
      </c>
      <c r="M4" s="16">
        <f>C4*J4</f>
        <v>196000</v>
      </c>
    </row>
    <row r="5" spans="1:15">
      <c r="B5" s="4" t="s">
        <v>5</v>
      </c>
      <c r="C5" s="5"/>
      <c r="D5" s="5"/>
      <c r="E5" s="5"/>
      <c r="F5" s="14">
        <f>F4</f>
        <v>9.8000000000000007</v>
      </c>
      <c r="G5" s="14">
        <f>G4</f>
        <v>12.2</v>
      </c>
      <c r="H5" s="22">
        <f>H4</f>
        <v>11</v>
      </c>
      <c r="I5" s="23"/>
      <c r="J5" s="14"/>
      <c r="K5" s="14"/>
      <c r="L5" s="14"/>
      <c r="M5" s="14">
        <f>SUM(M4:M4)</f>
        <v>196000</v>
      </c>
    </row>
    <row r="6" spans="1:15"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ht="15.75" customHeight="1">
      <c r="B7" s="24" t="s">
        <v>6</v>
      </c>
      <c r="C7" s="24"/>
      <c r="D7" s="24"/>
      <c r="E7" s="24"/>
      <c r="F7" s="24"/>
      <c r="G7" s="24"/>
      <c r="H7" s="7"/>
      <c r="I7" s="8"/>
      <c r="J7" s="9">
        <f>M5</f>
        <v>196000</v>
      </c>
      <c r="K7" s="10" t="s">
        <v>7</v>
      </c>
      <c r="L7" s="11"/>
      <c r="M7" s="11"/>
    </row>
    <row r="8" spans="1:15" ht="21" customHeight="1">
      <c r="B8" s="7"/>
      <c r="C8" s="7"/>
      <c r="D8" s="7"/>
      <c r="E8" s="7"/>
      <c r="F8" s="7"/>
      <c r="G8" s="7"/>
      <c r="H8" s="7"/>
      <c r="I8" s="8"/>
      <c r="J8" s="9"/>
      <c r="K8" s="10"/>
      <c r="L8" s="11"/>
      <c r="M8" s="11"/>
    </row>
    <row r="9" spans="1:15" ht="46.5" customHeight="1">
      <c r="B9" s="25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5" ht="25.15" customHeight="1">
      <c r="B10" s="25" t="s">
        <v>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5" ht="14.85" customHeight="1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5" ht="10.15" customHeigh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5" ht="6.75" hidden="1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 ht="18.399999999999999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14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2:14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2:14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4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2:14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2:14" ht="4.5" customHeight="1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2:14" hidden="1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ht="24" customHeight="1">
      <c r="B25" s="26" t="s">
        <v>10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14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4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2:14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4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2:14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2:14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2:14" ht="68.2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2:14">
      <c r="B36" s="12" t="s">
        <v>11</v>
      </c>
      <c r="C36" s="12"/>
      <c r="D36" s="12"/>
      <c r="E36" s="12"/>
      <c r="F36" s="12"/>
      <c r="G36" s="12" t="s">
        <v>12</v>
      </c>
      <c r="H36" s="12"/>
      <c r="I36" s="12" t="s">
        <v>13</v>
      </c>
      <c r="J36" s="12" t="s">
        <v>19</v>
      </c>
    </row>
    <row r="43" spans="2:14">
      <c r="K43" s="1" t="s">
        <v>14</v>
      </c>
    </row>
  </sheetData>
  <mergeCells count="18">
    <mergeCell ref="B25:N35"/>
    <mergeCell ref="A1:N1"/>
    <mergeCell ref="A2:A3"/>
    <mergeCell ref="B2:B3"/>
    <mergeCell ref="C2:C3"/>
    <mergeCell ref="E2:E3"/>
    <mergeCell ref="F2:I2"/>
    <mergeCell ref="J2:J3"/>
    <mergeCell ref="K2:K3"/>
    <mergeCell ref="L2:L3"/>
    <mergeCell ref="M2:M3"/>
    <mergeCell ref="D2:D3"/>
    <mergeCell ref="H3:I3"/>
    <mergeCell ref="H4:I4"/>
    <mergeCell ref="H5:I5"/>
    <mergeCell ref="B7:G7"/>
    <mergeCell ref="B9:M9"/>
    <mergeCell ref="B10:N24"/>
  </mergeCells>
  <printOptions gridLines="1"/>
  <pageMargins left="0.39375000000000004" right="0.39375000000000004" top="0.39375000000000004" bottom="0.39375000000000004" header="0.51180555555555496" footer="0.51180555555555496"/>
  <pageSetup paperSize="9" scale="68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1"/>
  <sheetViews>
    <sheetView zoomScale="135" workbookViewId="0">
      <selection activeCell="B22" sqref="B22"/>
    </sheetView>
  </sheetViews>
  <sheetFormatPr defaultColWidth="8.85546875" defaultRowHeight="15"/>
  <cols>
    <col min="1" max="257" width="8.85546875" style="13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"/>
  <sheetViews>
    <sheetView zoomScale="135" workbookViewId="0"/>
  </sheetViews>
  <sheetFormatPr defaultColWidth="8.85546875" defaultRowHeight="15"/>
  <cols>
    <col min="1" max="257" width="8.85546875" style="13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Галимзанов Азат Вакилевич</dc:creator>
  <dc:description/>
  <cp:lastModifiedBy>Саетгареева Гузель Камилевна</cp:lastModifiedBy>
  <cp:revision>3</cp:revision>
  <cp:lastPrinted>2024-05-24T06:24:58Z</cp:lastPrinted>
  <dcterms:created xsi:type="dcterms:W3CDTF">2022-08-23T18:42:43Z</dcterms:created>
  <dcterms:modified xsi:type="dcterms:W3CDTF">2024-05-24T06:26:33Z</dcterms:modified>
  <dc:language>en-US</dc:language>
</cp:coreProperties>
</file>