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чистка КНС\"/>
    </mc:Choice>
  </mc:AlternateContent>
  <xr:revisionPtr revIDLastSave="0" documentId="8_{40E75A46-4DF9-4F9A-BF6F-F38C47E5FC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чистка КНС - Ресурсная смета (" sheetId="1" r:id="rId1"/>
  </sheets>
  <definedNames>
    <definedName name="_xlnm.Print_Titles" localSheetId="0">'Очистка КНС - Ресурсная смета ('!$25:$25</definedName>
    <definedName name="_xlnm.Print_Area" localSheetId="0">'Очистка КНС - Ресурсная смета ('!$A$1:$P$80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8" i="1" l="1"/>
  <c r="K53" i="1"/>
  <c r="J53" i="1"/>
  <c r="J51" i="1"/>
  <c r="L51" i="1" s="1"/>
  <c r="J52" i="1"/>
  <c r="J55" i="1" s="1"/>
  <c r="J65" i="1" l="1"/>
  <c r="J69" i="1"/>
  <c r="J71" i="1" s="1"/>
  <c r="K52" i="1"/>
</calcChain>
</file>

<file path=xl/sharedStrings.xml><?xml version="1.0" encoding="utf-8"?>
<sst xmlns="http://schemas.openxmlformats.org/spreadsheetml/2006/main" count="169" uniqueCount="112">
  <si>
    <t>СОГЛАСОВАНО:</t>
  </si>
  <si>
    <t>УТВЕРЖДАЮ:</t>
  </si>
  <si>
    <t/>
  </si>
  <si>
    <t>"____" ________________ 2024 года</t>
  </si>
  <si>
    <t>(наименование стройки)</t>
  </si>
  <si>
    <t xml:space="preserve">ЛОКАЛЬНЫЙ РЕСУРСНЫЙ СМЕТНЫЙ РАСЧЕТ № </t>
  </si>
  <si>
    <t>(локальная смета)</t>
  </si>
  <si>
    <t xml:space="preserve">на Очистка КНС, </t>
  </si>
  <si>
    <t>(наименование работ и затрат, наименование объекта)</t>
  </si>
  <si>
    <t>Основание:</t>
  </si>
  <si>
    <t>Сметная стоимость</t>
  </si>
  <si>
    <t>тыс.руб.</t>
  </si>
  <si>
    <t xml:space="preserve">   строительных работ</t>
  </si>
  <si>
    <t>Средства на оплату труда</t>
  </si>
  <si>
    <t>Сметная трудоемкость</t>
  </si>
  <si>
    <t>чел.час</t>
  </si>
  <si>
    <t xml:space="preserve">Составлен(а) в текущих ценах по состоянию на 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</si>
  <si>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</si>
  <si>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</si>
  <si>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</si>
  <si>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</si>
  <si>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</si>
  <si>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 в текущих (прогнозных) ценах, руб.</t>
  </si>
  <si>
    <t>Т/з осн.
раб.
Всего</t>
  </si>
  <si>
    <t>Т/з мех. Всего</t>
  </si>
  <si>
    <t>на ед.</t>
  </si>
  <si>
    <t>всего</t>
  </si>
  <si>
    <t>Всего</t>
  </si>
  <si>
    <t>В том числе</t>
  </si>
  <si>
    <t>Осн.З/п</t>
  </si>
  <si>
    <t>Эк.Маш</t>
  </si>
  <si>
    <t>З/пМех</t>
  </si>
  <si>
    <t>Мат.</t>
  </si>
  <si>
    <t>Раздел 1. Новый раздел</t>
  </si>
  <si>
    <t>1</t>
  </si>
  <si>
    <t>ГЭСНр68-01-014-01
Приказ Минстроя России от 18.05.2022 №378/пр</t>
  </si>
  <si>
    <t>Вырубка кустарников с последующей ручной переноской и складированием на расстояние до 50 м при диаметре кустов у корня: до 300 мм</t>
  </si>
  <si>
    <t>шт</t>
  </si>
  <si>
    <t>1-100-16</t>
  </si>
  <si>
    <t>Средний разряд работы 1,6</t>
  </si>
  <si>
    <t>чел.-ч</t>
  </si>
  <si>
    <t>Накладные расходы 102% ФОТ (от 4 131,84)</t>
  </si>
  <si>
    <t>Сметная прибыль 54% ФОТ (от 4 131,84)</t>
  </si>
  <si>
    <t>2</t>
  </si>
  <si>
    <t>ГЭСНр69-01-028-11
Приказ Минстроя России от 18.05.2022 №378/пр</t>
  </si>
  <si>
    <t>Очистка от грязи канализационных и водосточных колодцев диаметром: 2 м или площадью сечения прямоугольного колодца 2 м2 при глубине свыше 4 до 5 м</t>
  </si>
  <si>
    <t>м3</t>
  </si>
  <si>
    <t>Объем=200+200</t>
  </si>
  <si>
    <t>1-100-25</t>
  </si>
  <si>
    <t>Средний разряд работы 2,5</t>
  </si>
  <si>
    <t>Накладные расходы 92% ФОТ (от 403 323,64)</t>
  </si>
  <si>
    <t>Сметная прибыль 44% ФОТ (от 403 323,64)</t>
  </si>
  <si>
    <t>3</t>
  </si>
  <si>
    <t>ГЭСН46-08-107-01
Приказ Минстроя России от 26.10.2022 №905/пр</t>
  </si>
  <si>
    <t>Промывка внутренней поверхности резервуара</t>
  </si>
  <si>
    <t>100 м2</t>
  </si>
  <si>
    <t>Объем=324 / 100</t>
  </si>
  <si>
    <t>1-100-52</t>
  </si>
  <si>
    <t>Средний разряд работы 5,2</t>
  </si>
  <si>
    <t>91.19.06-006</t>
  </si>
  <si>
    <t>Насосы грязевые погружные, производительность 150 м3/ч, напор до 30 м</t>
  </si>
  <si>
    <t>маш.-ч</t>
  </si>
  <si>
    <t>91.19.12-051</t>
  </si>
  <si>
    <t>Насосы оседиагональные для перекачивания вязких и загрязненных взвешенными примесями жидкостей, подача от 36 до 180 м3/ч, напор 30-20 м</t>
  </si>
  <si>
    <t>91.21.02-001</t>
  </si>
  <si>
    <t>Аппараты высокого давления электрические для гидроочистки поверхностей, производительность 17 л/мин, давление 50 МПа</t>
  </si>
  <si>
    <t>Накладные расходы 103% ФОТ (от 3 690,28)</t>
  </si>
  <si>
    <t>Сметная прибыль 59% ФОТ (от 3 690,28)</t>
  </si>
  <si>
    <t>4</t>
  </si>
  <si>
    <t>ГЭСН01-02-027-04
Приказ Минстроя России от 18.05.2022 №378/пр</t>
  </si>
  <si>
    <t>Планировка площадей: ручным способом, группа грунтов 1</t>
  </si>
  <si>
    <t>1000 м2</t>
  </si>
  <si>
    <t>Приказ от 04.08.2020 № 421/пр п.58б (в ред. пр. № 55/пр от 30.01.2024)</t>
  </si>
  <si>
    <t>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</t>
  </si>
  <si>
    <t>1-100-30</t>
  </si>
  <si>
    <t>Средний разряд работы 3,0</t>
  </si>
  <si>
    <t>Накладные расходы 89%*0.9 ФОТ (от 67 058,80)</t>
  </si>
  <si>
    <t>Сметная прибыль 41%*0.85 ФОТ (от 67 058,80)</t>
  </si>
  <si>
    <t>5</t>
  </si>
  <si>
    <t>47-1</t>
  </si>
  <si>
    <t>Погрузка в автотранспортное средство: мусор строительный с погрузкой вручную</t>
  </si>
  <si>
    <t>т</t>
  </si>
  <si>
    <t>Объем=10*1,5</t>
  </si>
  <si>
    <t>6</t>
  </si>
  <si>
    <t>02-15-1-01-0030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</si>
  <si>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30 км</t>
  </si>
  <si>
    <t>Итоги по смете:</t>
  </si>
  <si>
    <t xml:space="preserve">     Итого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</si>
  <si>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</si>
  <si>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</si>
  <si>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</si>
  <si>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Перевозка</t>
  </si>
  <si>
    <t xml:space="preserve">     Строительные работы</t>
  </si>
  <si>
    <t xml:space="preserve">          Строительные работы</t>
  </si>
  <si>
    <t xml:space="preserve">               в том числе:</t>
  </si>
  <si>
    <t xml:space="preserve">                    оплата труда</t>
  </si>
  <si>
    <t xml:space="preserve">                    эксплуатация машин и механизмов</t>
  </si>
  <si>
    <t xml:space="preserve">                    накладные расходы</t>
  </si>
  <si>
    <t xml:space="preserve">                    сметная прибыль</t>
  </si>
  <si>
    <t xml:space="preserve">          Перевозка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</si>
  <si>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</si>
  <si>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</si>
  <si>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</si>
  <si>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ВСЕГО по смете</t>
  </si>
  <si>
    <t xml:space="preserve">Составил:  ____________________________ </t>
  </si>
  <si>
    <t>[должность, подпись (инициалы, фамилия)]</t>
  </si>
  <si>
    <t xml:space="preserve">Проверил:  ____________________________ </t>
  </si>
  <si>
    <t>7</t>
  </si>
  <si>
    <t>Откачка грязевой массы</t>
  </si>
  <si>
    <t>8</t>
  </si>
  <si>
    <t>Рекультивация земли</t>
  </si>
  <si>
    <t>Комплекс работ по Очистке КНС, резервуара КНС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</si>
</sst>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2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b/>
      <sz val="8"/>
      <color rgb="FF000000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b/>
      <sz val="10"/>
      <color rgb="FF000000"/>
      <name val="Arial"/>
      <charset val="204"/>
    </font>
    <font>
      <i/>
      <sz val="8"/>
      <color rgb="FF000000"/>
      <name val="Arial"/>
      <charset val="204"/>
    </font>
    <font>
      <sz val="10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right"/>
    </xf>
    <xf numFmtId="49" fontId="3" fillId="0" borderId="0" xfId="0" applyNumberFormat="1" applyFont="1" applyFill="1" applyBorder="1" applyAlignment="1" applyProtection="1">
      <alignment vertical="top"/>
    </xf>
    <xf numFmtId="49" fontId="1" fillId="0" borderId="0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wrapText="1"/>
    </xf>
    <xf numFmtId="49" fontId="1" fillId="0" borderId="1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vertical="top"/>
    </xf>
    <xf numFmtId="49" fontId="1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wrapText="1"/>
    </xf>
    <xf numFmtId="49" fontId="5" fillId="0" borderId="0" xfId="0" applyNumberFormat="1" applyFont="1" applyFill="1" applyBorder="1" applyAlignment="1" applyProtection="1">
      <alignment horizontal="center" vertical="top"/>
    </xf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left" vertical="top"/>
    </xf>
    <xf numFmtId="4" fontId="2" fillId="0" borderId="3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>
      <alignment horizontal="right"/>
    </xf>
    <xf numFmtId="49" fontId="2" fillId="0" borderId="3" xfId="0" applyNumberFormat="1" applyFont="1" applyFill="1" applyBorder="1" applyAlignment="1" applyProtection="1">
      <alignment horizontal="left" vertical="top"/>
    </xf>
    <xf numFmtId="49" fontId="1" fillId="0" borderId="3" xfId="0" applyNumberFormat="1" applyFont="1" applyFill="1" applyBorder="1" applyAlignment="1" applyProtection="1"/>
    <xf numFmtId="49" fontId="2" fillId="0" borderId="3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49" fontId="3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right" vertical="top" wrapText="1"/>
    </xf>
    <xf numFmtId="49" fontId="2" fillId="0" borderId="9" xfId="0" applyNumberFormat="1" applyFont="1" applyFill="1" applyBorder="1" applyAlignment="1" applyProtection="1">
      <alignment horizontal="right" vertical="top" wrapText="1"/>
    </xf>
    <xf numFmtId="49" fontId="1" fillId="0" borderId="3" xfId="0" applyNumberFormat="1" applyFont="1" applyFill="1" applyBorder="1" applyAlignment="1" applyProtection="1">
      <alignment horizontal="right" vertical="top"/>
    </xf>
    <xf numFmtId="49" fontId="1" fillId="0" borderId="3" xfId="0" applyNumberFormat="1" applyFont="1" applyFill="1" applyBorder="1" applyAlignment="1" applyProtection="1">
      <alignment horizontal="center" vertical="top" wrapText="1"/>
    </xf>
    <xf numFmtId="164" fontId="1" fillId="0" borderId="3" xfId="0" applyNumberFormat="1" applyFont="1" applyFill="1" applyBorder="1" applyAlignment="1" applyProtection="1">
      <alignment horizontal="center" vertical="top" wrapText="1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0" fontId="1" fillId="0" borderId="3" xfId="0" applyNumberFormat="1" applyFont="1" applyFill="1" applyBorder="1" applyAlignment="1" applyProtection="1">
      <alignment horizontal="right" vertical="top" wrapText="1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wrapText="1"/>
    </xf>
    <xf numFmtId="49" fontId="1" fillId="0" borderId="9" xfId="0" applyNumberFormat="1" applyFont="1" applyFill="1" applyBorder="1" applyAlignment="1" applyProtection="1">
      <alignment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3" xfId="0" applyNumberFormat="1" applyFont="1" applyFill="1" applyBorder="1" applyAlignment="1" applyProtection="1">
      <alignment horizontal="center" vertical="top"/>
    </xf>
    <xf numFmtId="4" fontId="1" fillId="0" borderId="3" xfId="0" applyNumberFormat="1" applyFont="1" applyFill="1" applyBorder="1" applyAlignment="1" applyProtection="1">
      <alignment horizontal="right" vertical="top"/>
    </xf>
    <xf numFmtId="0" fontId="1" fillId="0" borderId="6" xfId="0" applyNumberFormat="1" applyFont="1" applyFill="1" applyBorder="1" applyAlignment="1" applyProtection="1"/>
    <xf numFmtId="49" fontId="1" fillId="0" borderId="10" xfId="0" applyNumberFormat="1" applyFont="1" applyFill="1" applyBorder="1" applyAlignment="1" applyProtection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left" vertical="top" wrapText="1"/>
    </xf>
    <xf numFmtId="2" fontId="1" fillId="0" borderId="3" xfId="0" applyNumberFormat="1" applyFont="1" applyFill="1" applyBorder="1" applyAlignment="1" applyProtection="1">
      <alignment horizontal="center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165" fontId="1" fillId="0" borderId="3" xfId="0" applyNumberFormat="1" applyFont="1" applyFill="1" applyBorder="1" applyAlignment="1" applyProtection="1">
      <alignment horizontal="center" vertical="top" wrapText="1"/>
    </xf>
    <xf numFmtId="49" fontId="1" fillId="0" borderId="9" xfId="0" applyNumberFormat="1" applyFont="1" applyFill="1" applyBorder="1" applyAlignment="1" applyProtection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right" vertical="top" wrapText="1"/>
    </xf>
    <xf numFmtId="0" fontId="3" fillId="0" borderId="4" xfId="0" applyNumberFormat="1" applyFont="1" applyFill="1" applyBorder="1" applyAlignment="1" applyProtection="1">
      <alignment horizontal="right" vertical="top" wrapText="1"/>
    </xf>
    <xf numFmtId="0" fontId="3" fillId="0" borderId="0" xfId="0" applyNumberFormat="1" applyFont="1" applyFill="1" applyBorder="1" applyAlignment="1" applyProtection="1">
      <alignment wrapText="1"/>
    </xf>
    <xf numFmtId="4" fontId="3" fillId="0" borderId="4" xfId="0" applyNumberFormat="1" applyFont="1" applyFill="1" applyBorder="1" applyAlignment="1" applyProtection="1">
      <alignment horizontal="right" vertical="top" wrapText="1"/>
    </xf>
    <xf numFmtId="165" fontId="3" fillId="0" borderId="4" xfId="0" applyNumberFormat="1" applyFont="1" applyFill="1" applyBorder="1" applyAlignment="1" applyProtection="1">
      <alignment horizontal="right" vertical="top" wrapText="1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right" vertical="top"/>
    </xf>
    <xf numFmtId="49" fontId="3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>
      <alignment horizontal="left" vertical="top"/>
    </xf>
    <xf numFmtId="49" fontId="1" fillId="0" borderId="0" xfId="0" applyNumberFormat="1" applyFont="1" applyFill="1" applyBorder="1" applyAlignment="1" applyProtection="1">
      <alignment vertical="top" wrapText="1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center" wrapText="1"/>
    </xf>
    <xf numFmtId="0" fontId="5" fillId="0" borderId="2" xfId="0" applyNumberFormat="1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49" fontId="3" fillId="0" borderId="5" xfId="0" applyNumberFormat="1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left" vertical="top" wrapText="1"/>
    </xf>
    <xf numFmtId="49" fontId="3" fillId="0" borderId="6" xfId="0" applyNumberFormat="1" applyFont="1" applyFill="1" applyBorder="1" applyAlignment="1" applyProtection="1">
      <alignment horizontal="left" vertical="top" wrapText="1"/>
    </xf>
    <xf numFmtId="49" fontId="1" fillId="0" borderId="5" xfId="0" applyNumberFormat="1" applyFont="1" applyFill="1" applyBorder="1" applyAlignment="1" applyProtection="1">
      <alignment horizontal="left" vertical="top" wrapText="1"/>
    </xf>
    <xf numFmtId="49" fontId="1" fillId="0" borderId="6" xfId="0" applyNumberFormat="1" applyFont="1" applyFill="1" applyBorder="1" applyAlignment="1" applyProtection="1">
      <alignment horizontal="left" vertical="top" wrapText="1"/>
    </xf>
    <xf numFmtId="49" fontId="11" fillId="0" borderId="0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top" wrapText="1"/>
    </xf>
    <xf numFmtId="49" fontId="3" fillId="2" borderId="4" xfId="0" applyNumberFormat="1" applyFont="1" applyFill="1" applyBorder="1" applyAlignment="1" applyProtection="1">
      <alignment horizontal="left" vertical="top" wrapText="1"/>
    </xf>
    <xf numFmtId="0" fontId="1" fillId="2" borderId="5" xfId="0" applyNumberFormat="1" applyFont="1" applyFill="1" applyBorder="1" applyAlignment="1" applyProtection="1">
      <alignment horizontal="left" vertical="top" wrapText="1"/>
    </xf>
    <xf numFmtId="0" fontId="1" fillId="2" borderId="3" xfId="0" applyNumberFormat="1" applyFont="1" applyFill="1" applyBorder="1" applyAlignment="1" applyProtection="1">
      <alignment horizontal="left" vertical="top" wrapText="1"/>
    </xf>
    <xf numFmtId="0" fontId="1" fillId="2" borderId="6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2"/>
  <sheetViews>
    <sheetView tabSelected="1" workbookViewId="0">
      <selection activeCell="E19" sqref="E19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4" width="10.7109375" style="1" customWidth="1"/>
    <col min="15" max="16" width="11" style="1" customWidth="1"/>
    <col min="17" max="19" width="8.7109375" style="1" customWidth="1"/>
    <col min="20" max="20" width="50" style="2" hidden="1" customWidth="1"/>
    <col min="21" max="21" width="54.140625" style="2" hidden="1" customWidth="1"/>
    <col min="22" max="23" width="180.28515625" style="2" hidden="1" customWidth="1"/>
    <col min="24" max="24" width="52.140625" style="2" hidden="1" customWidth="1"/>
    <col min="25" max="25" width="130.28515625" style="2" hidden="1" customWidth="1"/>
    <col min="26" max="26" width="180.28515625" style="2" hidden="1" customWidth="1"/>
    <col min="27" max="28" width="34.140625" style="2" hidden="1" customWidth="1"/>
    <col min="29" max="30" width="151.140625" style="2" hidden="1" customWidth="1"/>
    <col min="31" max="33" width="103.28515625" style="2" hidden="1" customWidth="1"/>
    <col min="34" max="16384" width="9.140625" style="1"/>
  </cols>
  <sheetData>
    <row r="1" spans="1:24" customFormat="1" ht="15" x14ac:dyDescent="0.25">
      <c r="A1" s="3"/>
      <c r="B1" s="3"/>
      <c r="C1" s="3"/>
      <c r="D1" s="3"/>
      <c r="E1" s="3"/>
      <c r="F1" s="3"/>
      <c r="G1" s="3"/>
      <c r="H1" s="3"/>
      <c r="I1" s="3"/>
      <c r="J1" s="4"/>
      <c r="K1" s="3"/>
      <c r="L1" s="3"/>
      <c r="M1" s="3"/>
      <c r="N1" s="3"/>
      <c r="O1" s="3"/>
      <c r="P1" s="3"/>
    </row>
    <row r="2" spans="1:24" customFormat="1" ht="11.25" customHeight="1" x14ac:dyDescent="0.25">
      <c r="A2" s="73" t="s">
        <v>0</v>
      </c>
      <c r="B2" s="73"/>
      <c r="C2" s="73"/>
      <c r="D2" s="5"/>
      <c r="E2" s="3"/>
      <c r="F2" s="3"/>
      <c r="G2" s="3"/>
      <c r="H2" s="5"/>
      <c r="I2" s="3"/>
      <c r="J2" s="3"/>
      <c r="K2" s="5"/>
      <c r="L2" s="3"/>
      <c r="M2" s="73" t="s">
        <v>1</v>
      </c>
      <c r="N2" s="73"/>
      <c r="O2" s="73"/>
      <c r="P2" s="73"/>
    </row>
    <row r="3" spans="1:24" customFormat="1" ht="11.25" customHeight="1" x14ac:dyDescent="0.25">
      <c r="A3" s="74"/>
      <c r="B3" s="74"/>
      <c r="C3" s="74"/>
      <c r="D3" s="74"/>
      <c r="E3" s="3"/>
      <c r="F3" s="3"/>
      <c r="G3" s="6"/>
      <c r="H3" s="6"/>
      <c r="I3" s="3"/>
      <c r="J3" s="6"/>
      <c r="K3" s="6"/>
      <c r="L3" s="75"/>
      <c r="M3" s="75"/>
      <c r="N3" s="75"/>
      <c r="O3" s="75"/>
      <c r="P3" s="75"/>
    </row>
    <row r="4" spans="1:24" customFormat="1" ht="15" x14ac:dyDescent="0.25">
      <c r="A4" s="76"/>
      <c r="B4" s="76"/>
      <c r="C4" s="76"/>
      <c r="D4" s="76"/>
      <c r="E4" s="3"/>
      <c r="F4" s="3"/>
      <c r="G4" s="6"/>
      <c r="H4" s="6"/>
      <c r="I4" s="3"/>
      <c r="J4" s="6"/>
      <c r="K4" s="6"/>
      <c r="L4" s="76"/>
      <c r="M4" s="76"/>
      <c r="N4" s="76"/>
      <c r="O4" s="76"/>
      <c r="P4" s="76"/>
      <c r="T4" s="2" t="s">
        <v>2</v>
      </c>
      <c r="U4" s="2" t="s">
        <v>2</v>
      </c>
    </row>
    <row r="5" spans="1:24" customFormat="1" ht="11.25" customHeight="1" x14ac:dyDescent="0.25">
      <c r="A5" s="7"/>
      <c r="B5" s="8"/>
      <c r="C5" s="9"/>
      <c r="D5" s="10"/>
      <c r="E5" s="3"/>
      <c r="F5" s="3"/>
      <c r="G5" s="3"/>
      <c r="H5" s="3"/>
      <c r="I5" s="3"/>
      <c r="J5" s="3"/>
      <c r="K5" s="3"/>
      <c r="L5" s="7"/>
      <c r="M5" s="7"/>
      <c r="N5" s="7"/>
      <c r="O5" s="7"/>
      <c r="P5" s="10"/>
    </row>
    <row r="6" spans="1:24" customFormat="1" ht="11.25" customHeight="1" x14ac:dyDescent="0.25">
      <c r="A6" s="3" t="s">
        <v>3</v>
      </c>
      <c r="B6" s="11"/>
      <c r="C6" s="11"/>
      <c r="D6" s="11"/>
      <c r="E6" s="3"/>
      <c r="F6" s="3"/>
      <c r="G6" s="3"/>
      <c r="H6" s="3"/>
      <c r="I6" s="3"/>
      <c r="J6" s="3"/>
      <c r="K6" s="3"/>
      <c r="L6" s="3"/>
      <c r="M6" s="3"/>
      <c r="N6" s="11"/>
      <c r="O6" s="11"/>
      <c r="P6" s="12" t="s">
        <v>3</v>
      </c>
    </row>
    <row r="7" spans="1:24" customFormat="1" ht="11.25" customHeight="1" x14ac:dyDescent="0.25">
      <c r="A7" s="3"/>
      <c r="B7" s="3"/>
      <c r="C7" s="3"/>
      <c r="D7" s="3"/>
      <c r="E7" s="3"/>
      <c r="F7" s="3"/>
      <c r="G7" s="3"/>
      <c r="H7" s="3"/>
      <c r="I7" s="3"/>
      <c r="J7" s="4"/>
      <c r="K7" s="3"/>
      <c r="L7" s="3"/>
      <c r="M7" s="3"/>
      <c r="N7" s="3"/>
      <c r="O7" s="3"/>
      <c r="P7" s="3"/>
    </row>
    <row r="8" spans="1:24" customFormat="1" ht="15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V8" s="13" t="s">
        <v>2</v>
      </c>
    </row>
    <row r="9" spans="1:24" customFormat="1" ht="15" x14ac:dyDescent="0.25">
      <c r="A9" s="78" t="s">
        <v>4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</row>
    <row r="10" spans="1:24" customFormat="1" ht="1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24" customFormat="1" ht="28.5" customHeight="1" x14ac:dyDescent="0.25">
      <c r="A11" s="79" t="s">
        <v>5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</row>
    <row r="12" spans="1:24" customFormat="1" ht="21" customHeight="1" x14ac:dyDescent="0.25">
      <c r="A12" s="80" t="s">
        <v>6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</row>
    <row r="13" spans="1:24" customFormat="1" ht="15" x14ac:dyDescent="0.25">
      <c r="A13" s="81" t="s">
        <v>111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W13" s="13" t="s">
        <v>7</v>
      </c>
    </row>
    <row r="14" spans="1:24" customFormat="1" ht="15.75" customHeight="1" x14ac:dyDescent="0.25">
      <c r="A14" s="80" t="s">
        <v>8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</row>
    <row r="15" spans="1:24" customFormat="1" ht="15" x14ac:dyDescent="0.25">
      <c r="A15" s="3"/>
      <c r="B15" s="15" t="s">
        <v>9</v>
      </c>
      <c r="C15" s="82"/>
      <c r="D15" s="82"/>
      <c r="E15" s="82"/>
      <c r="F15" s="82"/>
      <c r="G15" s="82"/>
      <c r="H15" s="16"/>
      <c r="I15" s="16"/>
      <c r="J15" s="16"/>
      <c r="K15" s="16"/>
      <c r="L15" s="16"/>
      <c r="M15" s="16"/>
      <c r="N15" s="16"/>
      <c r="O15" s="3"/>
      <c r="P15" s="3"/>
      <c r="X15" s="17" t="s">
        <v>2</v>
      </c>
    </row>
    <row r="16" spans="1:24" customFormat="1" ht="12.75" customHeight="1" x14ac:dyDescent="0.25">
      <c r="B16" s="18" t="s">
        <v>10</v>
      </c>
      <c r="C16" s="18"/>
      <c r="D16" s="19"/>
      <c r="E16" s="20">
        <v>1455.76</v>
      </c>
      <c r="F16" s="21" t="s">
        <v>11</v>
      </c>
      <c r="H16" s="18"/>
      <c r="I16" s="18"/>
      <c r="J16" s="18"/>
      <c r="K16" s="18"/>
      <c r="L16" s="18"/>
      <c r="M16" s="22"/>
      <c r="N16" s="18"/>
    </row>
    <row r="17" spans="1:29" customFormat="1" ht="12.75" customHeight="1" x14ac:dyDescent="0.25">
      <c r="B17" s="18" t="s">
        <v>12</v>
      </c>
      <c r="D17" s="19"/>
      <c r="E17" s="20">
        <v>1132.5909999999999</v>
      </c>
      <c r="F17" s="21" t="s">
        <v>11</v>
      </c>
      <c r="H17" s="18"/>
      <c r="I17" s="18"/>
      <c r="J17" s="18"/>
      <c r="K17" s="18"/>
      <c r="L17" s="18"/>
      <c r="M17" s="22"/>
      <c r="N17" s="18"/>
    </row>
    <row r="18" spans="1:29" customFormat="1" ht="12.75" customHeight="1" x14ac:dyDescent="0.25">
      <c r="B18" s="18" t="s">
        <v>13</v>
      </c>
      <c r="C18" s="18"/>
      <c r="D18" s="19"/>
      <c r="E18" s="20">
        <v>478.20499999999998</v>
      </c>
      <c r="F18" s="21" t="s">
        <v>11</v>
      </c>
      <c r="H18" s="18"/>
      <c r="J18" s="18"/>
      <c r="K18" s="18"/>
      <c r="L18" s="18"/>
      <c r="M18" s="4"/>
      <c r="N18" s="23"/>
    </row>
    <row r="19" spans="1:29" customFormat="1" ht="12.75" customHeight="1" x14ac:dyDescent="0.25">
      <c r="B19" s="18" t="s">
        <v>14</v>
      </c>
      <c r="C19" s="18"/>
      <c r="D19" s="8"/>
      <c r="E19" s="24">
        <v>1699.46</v>
      </c>
      <c r="F19" s="21" t="s">
        <v>15</v>
      </c>
      <c r="H19" s="18"/>
      <c r="J19" s="18"/>
      <c r="K19" s="18"/>
      <c r="L19" s="18"/>
      <c r="M19" s="25"/>
      <c r="N19" s="21"/>
    </row>
    <row r="20" spans="1:29" customFormat="1" ht="15" x14ac:dyDescent="0.25">
      <c r="A20" s="3"/>
      <c r="B20" s="15" t="s">
        <v>16</v>
      </c>
      <c r="C20" s="15"/>
      <c r="D20" s="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Y20" s="17" t="s">
        <v>2</v>
      </c>
    </row>
    <row r="21" spans="1:29" customFormat="1" ht="12.75" customHeight="1" x14ac:dyDescent="0.25">
      <c r="A21" s="15"/>
      <c r="B21" s="15"/>
      <c r="C21" s="3"/>
      <c r="D21" s="15"/>
      <c r="E21" s="26"/>
      <c r="F21" s="27"/>
      <c r="G21" s="28"/>
      <c r="H21" s="28"/>
      <c r="I21" s="15"/>
      <c r="J21" s="15"/>
      <c r="K21" s="15"/>
      <c r="L21" s="29"/>
      <c r="M21" s="15"/>
      <c r="N21" s="3"/>
      <c r="O21" s="3"/>
      <c r="P21" s="3"/>
    </row>
    <row r="22" spans="1:29" customFormat="1" ht="36" customHeight="1" x14ac:dyDescent="0.25">
      <c r="A22" s="84" t="s">
        <v>17</v>
      </c>
      <c r="B22" s="84" t="s">
        <v>18</v>
      </c>
      <c r="C22" s="84" t="s">
        <v>19</v>
      </c>
      <c r="D22" s="84"/>
      <c r="E22" s="84"/>
      <c r="F22" s="84" t="s">
        <v>20</v>
      </c>
      <c r="G22" s="85" t="s">
        <v>21</v>
      </c>
      <c r="H22" s="86"/>
      <c r="I22" s="84" t="s">
        <v>22</v>
      </c>
      <c r="J22" s="84"/>
      <c r="K22" s="84"/>
      <c r="L22" s="84"/>
      <c r="M22" s="84"/>
      <c r="N22" s="84"/>
      <c r="O22" s="84" t="s">
        <v>23</v>
      </c>
      <c r="P22" s="84" t="s">
        <v>24</v>
      </c>
    </row>
    <row r="23" spans="1:29" customFormat="1" ht="36.75" customHeight="1" x14ac:dyDescent="0.25">
      <c r="A23" s="84"/>
      <c r="B23" s="84"/>
      <c r="C23" s="84"/>
      <c r="D23" s="84"/>
      <c r="E23" s="84"/>
      <c r="F23" s="84"/>
      <c r="G23" s="87" t="s">
        <v>25</v>
      </c>
      <c r="H23" s="87" t="s">
        <v>26</v>
      </c>
      <c r="I23" s="84" t="s">
        <v>25</v>
      </c>
      <c r="J23" s="84" t="s">
        <v>27</v>
      </c>
      <c r="K23" s="89" t="s">
        <v>28</v>
      </c>
      <c r="L23" s="89"/>
      <c r="M23" s="89"/>
      <c r="N23" s="89"/>
      <c r="O23" s="84"/>
      <c r="P23" s="84"/>
    </row>
    <row r="24" spans="1:29" customFormat="1" ht="15" x14ac:dyDescent="0.25">
      <c r="A24" s="84"/>
      <c r="B24" s="84"/>
      <c r="C24" s="84"/>
      <c r="D24" s="84"/>
      <c r="E24" s="84"/>
      <c r="F24" s="84"/>
      <c r="G24" s="88"/>
      <c r="H24" s="88"/>
      <c r="I24" s="84"/>
      <c r="J24" s="84"/>
      <c r="K24" s="31" t="s">
        <v>29</v>
      </c>
      <c r="L24" s="31" t="s">
        <v>30</v>
      </c>
      <c r="M24" s="31" t="s">
        <v>31</v>
      </c>
      <c r="N24" s="31" t="s">
        <v>32</v>
      </c>
      <c r="O24" s="84"/>
      <c r="P24" s="84"/>
    </row>
    <row r="25" spans="1:29" customFormat="1" ht="15" x14ac:dyDescent="0.25">
      <c r="A25" s="30">
        <v>1</v>
      </c>
      <c r="B25" s="30">
        <v>2</v>
      </c>
      <c r="C25" s="89">
        <v>3</v>
      </c>
      <c r="D25" s="89"/>
      <c r="E25" s="89"/>
      <c r="F25" s="30">
        <v>4</v>
      </c>
      <c r="G25" s="30">
        <v>5</v>
      </c>
      <c r="H25" s="30">
        <v>6</v>
      </c>
      <c r="I25" s="30">
        <v>7</v>
      </c>
      <c r="J25" s="30">
        <v>8</v>
      </c>
      <c r="K25" s="30">
        <v>9</v>
      </c>
      <c r="L25" s="30">
        <v>10</v>
      </c>
      <c r="M25" s="30">
        <v>11</v>
      </c>
      <c r="N25" s="30">
        <v>12</v>
      </c>
      <c r="O25" s="30">
        <v>13</v>
      </c>
      <c r="P25" s="30">
        <v>14</v>
      </c>
    </row>
    <row r="26" spans="1:29" customFormat="1" ht="15" x14ac:dyDescent="0.25">
      <c r="A26" s="90" t="s">
        <v>33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Z26" s="32" t="s">
        <v>33</v>
      </c>
    </row>
    <row r="27" spans="1:29" customFormat="1" ht="45.75" x14ac:dyDescent="0.25">
      <c r="A27" s="33" t="s">
        <v>34</v>
      </c>
      <c r="B27" s="34" t="s">
        <v>35</v>
      </c>
      <c r="C27" s="91" t="s">
        <v>36</v>
      </c>
      <c r="D27" s="92"/>
      <c r="E27" s="93"/>
      <c r="F27" s="33" t="s">
        <v>37</v>
      </c>
      <c r="G27" s="35"/>
      <c r="H27" s="36">
        <v>20</v>
      </c>
      <c r="I27" s="37">
        <v>206.59</v>
      </c>
      <c r="J27" s="37">
        <v>4131.84</v>
      </c>
      <c r="K27" s="37">
        <v>4131.84</v>
      </c>
      <c r="L27" s="38"/>
      <c r="M27" s="38"/>
      <c r="N27" s="38"/>
      <c r="O27" s="39">
        <v>16</v>
      </c>
      <c r="P27" s="39">
        <v>0</v>
      </c>
      <c r="Z27" s="32"/>
      <c r="AA27" s="2" t="s">
        <v>36</v>
      </c>
    </row>
    <row r="28" spans="1:29" customFormat="1" ht="15" x14ac:dyDescent="0.25">
      <c r="A28" s="40"/>
      <c r="B28" s="41" t="s">
        <v>38</v>
      </c>
      <c r="C28" s="94" t="s">
        <v>39</v>
      </c>
      <c r="D28" s="94"/>
      <c r="E28" s="94"/>
      <c r="F28" s="42" t="s">
        <v>40</v>
      </c>
      <c r="G28" s="43">
        <v>0.8</v>
      </c>
      <c r="H28" s="44">
        <v>16</v>
      </c>
      <c r="I28" s="45">
        <v>258.24</v>
      </c>
      <c r="J28" s="46">
        <v>4131.84</v>
      </c>
      <c r="K28" s="46">
        <v>4131.84</v>
      </c>
      <c r="L28" s="47"/>
      <c r="M28" s="47"/>
      <c r="N28" s="47"/>
      <c r="O28" s="48"/>
      <c r="P28" s="49"/>
      <c r="Z28" s="32"/>
      <c r="AB28" s="2" t="s">
        <v>39</v>
      </c>
    </row>
    <row r="29" spans="1:29" customFormat="1" ht="15" x14ac:dyDescent="0.25">
      <c r="A29" s="50"/>
      <c r="B29" s="51"/>
      <c r="C29" s="51"/>
      <c r="D29" s="51"/>
      <c r="E29" s="41" t="s">
        <v>41</v>
      </c>
      <c r="F29" s="42"/>
      <c r="G29" s="52"/>
      <c r="H29" s="27"/>
      <c r="I29" s="19"/>
      <c r="J29" s="53">
        <v>4214.4799999999996</v>
      </c>
      <c r="K29" s="48"/>
      <c r="L29" s="48"/>
      <c r="M29" s="48"/>
      <c r="N29" s="48"/>
      <c r="O29" s="48"/>
      <c r="P29" s="54"/>
      <c r="Z29" s="32"/>
    </row>
    <row r="30" spans="1:29" customFormat="1" ht="15" x14ac:dyDescent="0.25">
      <c r="A30" s="50"/>
      <c r="B30" s="51"/>
      <c r="C30" s="51"/>
      <c r="D30" s="51"/>
      <c r="E30" s="41" t="s">
        <v>42</v>
      </c>
      <c r="F30" s="42"/>
      <c r="G30" s="52"/>
      <c r="H30" s="27"/>
      <c r="I30" s="19"/>
      <c r="J30" s="53">
        <v>2231.19</v>
      </c>
      <c r="K30" s="48"/>
      <c r="L30" s="48"/>
      <c r="M30" s="48"/>
      <c r="N30" s="48"/>
      <c r="O30" s="48"/>
      <c r="P30" s="54"/>
      <c r="Z30" s="32"/>
    </row>
    <row r="31" spans="1:29" customFormat="1" ht="45.75" x14ac:dyDescent="0.25">
      <c r="A31" s="33" t="s">
        <v>43</v>
      </c>
      <c r="B31" s="34" t="s">
        <v>44</v>
      </c>
      <c r="C31" s="91" t="s">
        <v>45</v>
      </c>
      <c r="D31" s="92"/>
      <c r="E31" s="93"/>
      <c r="F31" s="33" t="s">
        <v>46</v>
      </c>
      <c r="G31" s="35"/>
      <c r="H31" s="36">
        <v>400</v>
      </c>
      <c r="I31" s="37">
        <v>1008.31</v>
      </c>
      <c r="J31" s="37">
        <v>403323.64</v>
      </c>
      <c r="K31" s="37">
        <v>403323.64</v>
      </c>
      <c r="L31" s="38"/>
      <c r="M31" s="38"/>
      <c r="N31" s="38"/>
      <c r="O31" s="39">
        <v>1444</v>
      </c>
      <c r="P31" s="39">
        <v>0</v>
      </c>
      <c r="Z31" s="32"/>
      <c r="AA31" s="2" t="s">
        <v>45</v>
      </c>
    </row>
    <row r="32" spans="1:29" customFormat="1" ht="15" x14ac:dyDescent="0.25">
      <c r="A32" s="55"/>
      <c r="B32" s="56"/>
      <c r="C32" s="95" t="s">
        <v>47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6"/>
      <c r="Z32" s="32"/>
      <c r="AC32" s="2" t="s">
        <v>47</v>
      </c>
    </row>
    <row r="33" spans="1:30" customFormat="1" ht="15" x14ac:dyDescent="0.25">
      <c r="A33" s="40"/>
      <c r="B33" s="41" t="s">
        <v>48</v>
      </c>
      <c r="C33" s="94" t="s">
        <v>49</v>
      </c>
      <c r="D33" s="94"/>
      <c r="E33" s="94"/>
      <c r="F33" s="42" t="s">
        <v>40</v>
      </c>
      <c r="G33" s="57">
        <v>3.61</v>
      </c>
      <c r="H33" s="44">
        <v>1444</v>
      </c>
      <c r="I33" s="45">
        <v>279.31</v>
      </c>
      <c r="J33" s="46">
        <v>403323.64</v>
      </c>
      <c r="K33" s="46">
        <v>403323.64</v>
      </c>
      <c r="L33" s="47"/>
      <c r="M33" s="47"/>
      <c r="N33" s="47"/>
      <c r="O33" s="48"/>
      <c r="P33" s="49"/>
      <c r="Z33" s="32"/>
      <c r="AB33" s="2" t="s">
        <v>49</v>
      </c>
    </row>
    <row r="34" spans="1:30" customFormat="1" ht="15" x14ac:dyDescent="0.25">
      <c r="A34" s="50"/>
      <c r="B34" s="51"/>
      <c r="C34" s="51"/>
      <c r="D34" s="51"/>
      <c r="E34" s="41" t="s">
        <v>50</v>
      </c>
      <c r="F34" s="42"/>
      <c r="G34" s="52"/>
      <c r="H34" s="27"/>
      <c r="I34" s="19"/>
      <c r="J34" s="53">
        <v>371057.75</v>
      </c>
      <c r="K34" s="48"/>
      <c r="L34" s="48"/>
      <c r="M34" s="48"/>
      <c r="N34" s="48"/>
      <c r="O34" s="48"/>
      <c r="P34" s="54"/>
      <c r="Z34" s="32"/>
    </row>
    <row r="35" spans="1:30" customFormat="1" ht="15" x14ac:dyDescent="0.25">
      <c r="A35" s="50"/>
      <c r="B35" s="51"/>
      <c r="C35" s="51"/>
      <c r="D35" s="51"/>
      <c r="E35" s="41" t="s">
        <v>51</v>
      </c>
      <c r="F35" s="42"/>
      <c r="G35" s="52"/>
      <c r="H35" s="27"/>
      <c r="I35" s="19"/>
      <c r="J35" s="53">
        <v>177462.39999999999</v>
      </c>
      <c r="K35" s="48"/>
      <c r="L35" s="48"/>
      <c r="M35" s="48"/>
      <c r="N35" s="48"/>
      <c r="O35" s="48"/>
      <c r="P35" s="54"/>
      <c r="Z35" s="32"/>
    </row>
    <row r="36" spans="1:30" customFormat="1" ht="45" x14ac:dyDescent="0.25">
      <c r="A36" s="33" t="s">
        <v>52</v>
      </c>
      <c r="B36" s="34" t="s">
        <v>53</v>
      </c>
      <c r="C36" s="91" t="s">
        <v>54</v>
      </c>
      <c r="D36" s="92"/>
      <c r="E36" s="93"/>
      <c r="F36" s="33" t="s">
        <v>55</v>
      </c>
      <c r="G36" s="35"/>
      <c r="H36" s="58">
        <v>3.24</v>
      </c>
      <c r="I36" s="37">
        <v>1177.51</v>
      </c>
      <c r="J36" s="37">
        <v>3815.13</v>
      </c>
      <c r="K36" s="37">
        <v>3690.28</v>
      </c>
      <c r="L36" s="59">
        <v>124.85</v>
      </c>
      <c r="M36" s="38"/>
      <c r="N36" s="38"/>
      <c r="O36" s="59">
        <v>9.4600000000000009</v>
      </c>
      <c r="P36" s="59">
        <v>0.36</v>
      </c>
      <c r="Z36" s="32"/>
      <c r="AA36" s="2" t="s">
        <v>54</v>
      </c>
    </row>
    <row r="37" spans="1:30" customFormat="1" ht="15" x14ac:dyDescent="0.25">
      <c r="A37" s="55"/>
      <c r="B37" s="56"/>
      <c r="C37" s="95" t="s">
        <v>56</v>
      </c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6"/>
      <c r="Z37" s="32"/>
      <c r="AC37" s="2" t="s">
        <v>56</v>
      </c>
    </row>
    <row r="38" spans="1:30" customFormat="1" ht="15" x14ac:dyDescent="0.25">
      <c r="A38" s="40"/>
      <c r="B38" s="41" t="s">
        <v>57</v>
      </c>
      <c r="C38" s="94" t="s">
        <v>58</v>
      </c>
      <c r="D38" s="94"/>
      <c r="E38" s="94"/>
      <c r="F38" s="42" t="s">
        <v>40</v>
      </c>
      <c r="G38" s="57">
        <v>2.92</v>
      </c>
      <c r="H38" s="60">
        <v>9.4608000000000008</v>
      </c>
      <c r="I38" s="45">
        <v>390.06</v>
      </c>
      <c r="J38" s="46">
        <v>3690.28</v>
      </c>
      <c r="K38" s="46">
        <v>3690.28</v>
      </c>
      <c r="L38" s="47"/>
      <c r="M38" s="47"/>
      <c r="N38" s="47"/>
      <c r="O38" s="48"/>
      <c r="P38" s="49"/>
      <c r="Z38" s="32"/>
      <c r="AB38" s="2" t="s">
        <v>58</v>
      </c>
    </row>
    <row r="39" spans="1:30" customFormat="1" ht="34.5" x14ac:dyDescent="0.25">
      <c r="A39" s="40"/>
      <c r="B39" s="41" t="s">
        <v>59</v>
      </c>
      <c r="C39" s="94" t="s">
        <v>60</v>
      </c>
      <c r="D39" s="94"/>
      <c r="E39" s="94"/>
      <c r="F39" s="42" t="s">
        <v>61</v>
      </c>
      <c r="G39" s="57">
        <v>0.11</v>
      </c>
      <c r="H39" s="60">
        <v>0.35639999999999999</v>
      </c>
      <c r="I39" s="45">
        <v>77.040000000000006</v>
      </c>
      <c r="J39" s="45">
        <v>27.46</v>
      </c>
      <c r="K39" s="47"/>
      <c r="L39" s="45">
        <v>27.46</v>
      </c>
      <c r="M39" s="45">
        <v>0</v>
      </c>
      <c r="N39" s="47"/>
      <c r="O39" s="48"/>
      <c r="P39" s="49"/>
      <c r="Z39" s="32"/>
      <c r="AB39" s="2" t="s">
        <v>60</v>
      </c>
    </row>
    <row r="40" spans="1:30" customFormat="1" ht="45.75" x14ac:dyDescent="0.25">
      <c r="A40" s="40"/>
      <c r="B40" s="41" t="s">
        <v>62</v>
      </c>
      <c r="C40" s="94" t="s">
        <v>63</v>
      </c>
      <c r="D40" s="94"/>
      <c r="E40" s="94"/>
      <c r="F40" s="42" t="s">
        <v>61</v>
      </c>
      <c r="G40" s="57">
        <v>0.11</v>
      </c>
      <c r="H40" s="60">
        <v>0.35639999999999999</v>
      </c>
      <c r="I40" s="45">
        <v>88.91</v>
      </c>
      <c r="J40" s="45">
        <v>31.69</v>
      </c>
      <c r="K40" s="47"/>
      <c r="L40" s="45">
        <v>31.69</v>
      </c>
      <c r="M40" s="45">
        <v>0</v>
      </c>
      <c r="N40" s="47"/>
      <c r="O40" s="48"/>
      <c r="P40" s="49"/>
      <c r="Z40" s="32"/>
      <c r="AB40" s="2" t="s">
        <v>63</v>
      </c>
    </row>
    <row r="41" spans="1:30" customFormat="1" ht="45.75" x14ac:dyDescent="0.25">
      <c r="A41" s="40"/>
      <c r="B41" s="41" t="s">
        <v>64</v>
      </c>
      <c r="C41" s="94" t="s">
        <v>65</v>
      </c>
      <c r="D41" s="94"/>
      <c r="E41" s="94"/>
      <c r="F41" s="42" t="s">
        <v>61</v>
      </c>
      <c r="G41" s="57">
        <v>0.34</v>
      </c>
      <c r="H41" s="60">
        <v>1.1015999999999999</v>
      </c>
      <c r="I41" s="45">
        <v>59.64</v>
      </c>
      <c r="J41" s="45">
        <v>65.7</v>
      </c>
      <c r="K41" s="47"/>
      <c r="L41" s="45">
        <v>65.7</v>
      </c>
      <c r="M41" s="45">
        <v>0</v>
      </c>
      <c r="N41" s="47"/>
      <c r="O41" s="48"/>
      <c r="P41" s="49"/>
      <c r="Z41" s="32"/>
      <c r="AB41" s="2" t="s">
        <v>65</v>
      </c>
    </row>
    <row r="42" spans="1:30" customFormat="1" ht="15" x14ac:dyDescent="0.25">
      <c r="A42" s="50"/>
      <c r="B42" s="51"/>
      <c r="C42" s="51"/>
      <c r="D42" s="51"/>
      <c r="E42" s="41" t="s">
        <v>66</v>
      </c>
      <c r="F42" s="42"/>
      <c r="G42" s="52"/>
      <c r="H42" s="27"/>
      <c r="I42" s="19"/>
      <c r="J42" s="53">
        <v>3800.99</v>
      </c>
      <c r="K42" s="48"/>
      <c r="L42" s="48"/>
      <c r="M42" s="48"/>
      <c r="N42" s="48"/>
      <c r="O42" s="48"/>
      <c r="P42" s="54"/>
      <c r="Z42" s="32"/>
    </row>
    <row r="43" spans="1:30" customFormat="1" ht="15" x14ac:dyDescent="0.25">
      <c r="A43" s="50"/>
      <c r="B43" s="51"/>
      <c r="C43" s="51"/>
      <c r="D43" s="51"/>
      <c r="E43" s="41" t="s">
        <v>67</v>
      </c>
      <c r="F43" s="42"/>
      <c r="G43" s="52"/>
      <c r="H43" s="27"/>
      <c r="I43" s="19"/>
      <c r="J43" s="53">
        <v>2177.27</v>
      </c>
      <c r="K43" s="48"/>
      <c r="L43" s="48"/>
      <c r="M43" s="48"/>
      <c r="N43" s="48"/>
      <c r="O43" s="48"/>
      <c r="P43" s="54"/>
      <c r="Z43" s="32"/>
    </row>
    <row r="44" spans="1:30" customFormat="1" ht="45" x14ac:dyDescent="0.25">
      <c r="A44" s="33" t="s">
        <v>68</v>
      </c>
      <c r="B44" s="34" t="s">
        <v>69</v>
      </c>
      <c r="C44" s="91" t="s">
        <v>70</v>
      </c>
      <c r="D44" s="92"/>
      <c r="E44" s="93"/>
      <c r="F44" s="33" t="s">
        <v>71</v>
      </c>
      <c r="G44" s="35"/>
      <c r="H44" s="36">
        <v>2</v>
      </c>
      <c r="I44" s="37">
        <v>29156</v>
      </c>
      <c r="J44" s="37">
        <v>67058.8</v>
      </c>
      <c r="K44" s="37">
        <v>67058.8</v>
      </c>
      <c r="L44" s="38"/>
      <c r="M44" s="38"/>
      <c r="N44" s="38"/>
      <c r="O44" s="39">
        <v>230</v>
      </c>
      <c r="P44" s="39">
        <v>0</v>
      </c>
      <c r="Z44" s="32"/>
      <c r="AA44" s="2" t="s">
        <v>70</v>
      </c>
    </row>
    <row r="45" spans="1:30" customFormat="1" ht="33.75" x14ac:dyDescent="0.25">
      <c r="A45" s="61"/>
      <c r="B45" s="62" t="s">
        <v>72</v>
      </c>
      <c r="C45" s="92" t="s">
        <v>73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3"/>
      <c r="Z45" s="32"/>
      <c r="AD45" s="2" t="s">
        <v>73</v>
      </c>
    </row>
    <row r="46" spans="1:30" customFormat="1" ht="15" x14ac:dyDescent="0.25">
      <c r="A46" s="40"/>
      <c r="B46" s="41" t="s">
        <v>74</v>
      </c>
      <c r="C46" s="94" t="s">
        <v>75</v>
      </c>
      <c r="D46" s="94"/>
      <c r="E46" s="94"/>
      <c r="F46" s="42" t="s">
        <v>40</v>
      </c>
      <c r="G46" s="44">
        <v>115</v>
      </c>
      <c r="H46" s="44">
        <v>230</v>
      </c>
      <c r="I46" s="45">
        <v>291.56</v>
      </c>
      <c r="J46" s="46">
        <v>67058.8</v>
      </c>
      <c r="K46" s="46">
        <v>67058.8</v>
      </c>
      <c r="L46" s="47"/>
      <c r="M46" s="47"/>
      <c r="N46" s="47"/>
      <c r="O46" s="48"/>
      <c r="P46" s="49"/>
      <c r="Z46" s="32"/>
      <c r="AB46" s="2" t="s">
        <v>75</v>
      </c>
    </row>
    <row r="47" spans="1:30" customFormat="1" ht="15" x14ac:dyDescent="0.25">
      <c r="A47" s="50"/>
      <c r="B47" s="51"/>
      <c r="C47" s="51"/>
      <c r="D47" s="51"/>
      <c r="E47" s="41" t="s">
        <v>76</v>
      </c>
      <c r="F47" s="42"/>
      <c r="G47" s="52"/>
      <c r="H47" s="27"/>
      <c r="I47" s="19"/>
      <c r="J47" s="53">
        <v>53714.1</v>
      </c>
      <c r="K47" s="48"/>
      <c r="L47" s="48"/>
      <c r="M47" s="48"/>
      <c r="N47" s="48"/>
      <c r="O47" s="48"/>
      <c r="P47" s="54"/>
      <c r="Z47" s="32"/>
    </row>
    <row r="48" spans="1:30" customFormat="1" ht="15" x14ac:dyDescent="0.25">
      <c r="A48" s="50"/>
      <c r="B48" s="51"/>
      <c r="C48" s="51"/>
      <c r="D48" s="51"/>
      <c r="E48" s="41" t="s">
        <v>77</v>
      </c>
      <c r="F48" s="42"/>
      <c r="G48" s="52"/>
      <c r="H48" s="27"/>
      <c r="I48" s="19"/>
      <c r="J48" s="53">
        <v>23369.99</v>
      </c>
      <c r="K48" s="48"/>
      <c r="L48" s="48"/>
      <c r="M48" s="48"/>
      <c r="N48" s="48"/>
      <c r="O48" s="48"/>
      <c r="P48" s="54"/>
      <c r="Z48" s="32"/>
    </row>
    <row r="49" spans="1:32" customFormat="1" ht="23.25" x14ac:dyDescent="0.25">
      <c r="A49" s="33" t="s">
        <v>78</v>
      </c>
      <c r="B49" s="34" t="s">
        <v>79</v>
      </c>
      <c r="C49" s="91" t="s">
        <v>80</v>
      </c>
      <c r="D49" s="92"/>
      <c r="E49" s="93"/>
      <c r="F49" s="33" t="s">
        <v>81</v>
      </c>
      <c r="G49" s="35"/>
      <c r="H49" s="36">
        <v>15</v>
      </c>
      <c r="I49" s="37">
        <v>832.44</v>
      </c>
      <c r="J49" s="37">
        <v>12486.6</v>
      </c>
      <c r="K49" s="38"/>
      <c r="L49" s="37">
        <v>12486.6</v>
      </c>
      <c r="M49" s="38"/>
      <c r="N49" s="38"/>
      <c r="O49" s="39">
        <v>0</v>
      </c>
      <c r="P49" s="39">
        <v>0</v>
      </c>
      <c r="Z49" s="32"/>
      <c r="AA49" s="2" t="s">
        <v>80</v>
      </c>
    </row>
    <row r="50" spans="1:32" customFormat="1" ht="15" x14ac:dyDescent="0.25">
      <c r="A50" s="55"/>
      <c r="B50" s="56"/>
      <c r="C50" s="95" t="s">
        <v>82</v>
      </c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Z50" s="32"/>
      <c r="AC50" s="2" t="s">
        <v>82</v>
      </c>
    </row>
    <row r="51" spans="1:32" customFormat="1" ht="79.5" x14ac:dyDescent="0.25">
      <c r="A51" s="33" t="s">
        <v>83</v>
      </c>
      <c r="B51" s="34" t="s">
        <v>84</v>
      </c>
      <c r="C51" s="91" t="s">
        <v>85</v>
      </c>
      <c r="D51" s="92"/>
      <c r="E51" s="93"/>
      <c r="F51" s="33" t="s">
        <v>81</v>
      </c>
      <c r="G51" s="35"/>
      <c r="H51" s="36">
        <v>15</v>
      </c>
      <c r="I51" s="37">
        <v>1249.78</v>
      </c>
      <c r="J51" s="37">
        <f>I51*H51</f>
        <v>18746.7</v>
      </c>
      <c r="K51" s="38"/>
      <c r="L51" s="37">
        <f>J51</f>
        <v>18746.7</v>
      </c>
      <c r="M51" s="38"/>
      <c r="N51" s="38"/>
      <c r="O51" s="39">
        <v>0</v>
      </c>
      <c r="P51" s="39">
        <v>0</v>
      </c>
      <c r="Z51" s="32"/>
      <c r="AA51" s="2" t="s">
        <v>85</v>
      </c>
    </row>
    <row r="52" spans="1:32" customFormat="1" ht="24" customHeight="1" x14ac:dyDescent="0.25">
      <c r="A52" s="105" t="s">
        <v>107</v>
      </c>
      <c r="B52" s="106" t="s">
        <v>84</v>
      </c>
      <c r="C52" s="107" t="s">
        <v>108</v>
      </c>
      <c r="D52" s="108"/>
      <c r="E52" s="109"/>
      <c r="F52" s="33" t="s">
        <v>46</v>
      </c>
      <c r="G52" s="35"/>
      <c r="H52" s="36">
        <v>400</v>
      </c>
      <c r="I52" s="37">
        <v>526.32000000000005</v>
      </c>
      <c r="J52" s="37">
        <f>H52*I52</f>
        <v>210528.00000000003</v>
      </c>
      <c r="K52" s="37">
        <f>J52</f>
        <v>210528.00000000003</v>
      </c>
      <c r="L52" s="38"/>
      <c r="M52" s="38"/>
      <c r="N52" s="38"/>
      <c r="O52" s="39">
        <v>1444</v>
      </c>
      <c r="P52" s="39">
        <v>0</v>
      </c>
      <c r="Z52" s="32"/>
      <c r="AA52" s="2" t="s">
        <v>85</v>
      </c>
    </row>
    <row r="53" spans="1:32" customFormat="1" ht="24" customHeight="1" x14ac:dyDescent="0.25">
      <c r="A53" s="105" t="s">
        <v>109</v>
      </c>
      <c r="B53" s="106" t="s">
        <v>84</v>
      </c>
      <c r="C53" s="107" t="s">
        <v>110</v>
      </c>
      <c r="D53" s="108"/>
      <c r="E53" s="109"/>
      <c r="F53" s="42" t="s">
        <v>40</v>
      </c>
      <c r="G53" s="35">
        <v>115</v>
      </c>
      <c r="H53" s="36">
        <v>230</v>
      </c>
      <c r="I53" s="37">
        <v>564</v>
      </c>
      <c r="J53" s="37">
        <f>I53*H53</f>
        <v>129720</v>
      </c>
      <c r="K53" s="37">
        <f>J53*I53</f>
        <v>73162080</v>
      </c>
      <c r="L53" s="38"/>
      <c r="M53" s="38"/>
      <c r="N53" s="38"/>
      <c r="O53" s="39"/>
      <c r="P53" s="39"/>
      <c r="Z53" s="32"/>
      <c r="AA53" s="2" t="s">
        <v>85</v>
      </c>
    </row>
    <row r="54" spans="1:32" customFormat="1" ht="15" x14ac:dyDescent="0.25">
      <c r="A54" s="97" t="s">
        <v>86</v>
      </c>
      <c r="B54" s="98"/>
      <c r="C54" s="98"/>
      <c r="D54" s="98"/>
      <c r="E54" s="98"/>
      <c r="F54" s="98"/>
      <c r="G54" s="98"/>
      <c r="H54" s="98"/>
      <c r="I54" s="99"/>
      <c r="J54" s="63"/>
      <c r="K54" s="63"/>
      <c r="L54" s="63"/>
      <c r="M54" s="63"/>
      <c r="N54" s="63"/>
      <c r="O54" s="63"/>
      <c r="P54" s="63"/>
      <c r="AE54" s="64" t="s">
        <v>86</v>
      </c>
    </row>
    <row r="55" spans="1:32" customFormat="1" ht="15" x14ac:dyDescent="0.25">
      <c r="A55" s="100" t="s">
        <v>87</v>
      </c>
      <c r="B55" s="94"/>
      <c r="C55" s="94"/>
      <c r="D55" s="94"/>
      <c r="E55" s="94"/>
      <c r="F55" s="94"/>
      <c r="G55" s="94"/>
      <c r="H55" s="94"/>
      <c r="I55" s="101"/>
      <c r="J55" s="37">
        <f>494562.71+J52</f>
        <v>705090.71000000008</v>
      </c>
      <c r="K55" s="38"/>
      <c r="L55" s="38"/>
      <c r="M55" s="38"/>
      <c r="N55" s="38"/>
      <c r="O55" s="38"/>
      <c r="P55" s="38"/>
      <c r="AE55" s="64"/>
      <c r="AF55" s="2" t="s">
        <v>87</v>
      </c>
    </row>
    <row r="56" spans="1:32" customFormat="1" ht="15" x14ac:dyDescent="0.25">
      <c r="A56" s="100" t="s">
        <v>88</v>
      </c>
      <c r="B56" s="94"/>
      <c r="C56" s="94"/>
      <c r="D56" s="94"/>
      <c r="E56" s="94"/>
      <c r="F56" s="94"/>
      <c r="G56" s="94"/>
      <c r="H56" s="94"/>
      <c r="I56" s="101"/>
      <c r="J56" s="38"/>
      <c r="K56" s="38"/>
      <c r="L56" s="38"/>
      <c r="M56" s="38"/>
      <c r="N56" s="38"/>
      <c r="O56" s="38"/>
      <c r="P56" s="38"/>
      <c r="AE56" s="64"/>
      <c r="AF56" s="2" t="s">
        <v>88</v>
      </c>
    </row>
    <row r="57" spans="1:32" customFormat="1" ht="15" x14ac:dyDescent="0.25">
      <c r="A57" s="100" t="s">
        <v>89</v>
      </c>
      <c r="B57" s="94"/>
      <c r="C57" s="94"/>
      <c r="D57" s="94"/>
      <c r="E57" s="94"/>
      <c r="F57" s="94"/>
      <c r="G57" s="94"/>
      <c r="H57" s="94"/>
      <c r="I57" s="101"/>
      <c r="J57" s="37">
        <v>478204.56</v>
      </c>
      <c r="K57" s="38"/>
      <c r="L57" s="38"/>
      <c r="M57" s="38"/>
      <c r="N57" s="38"/>
      <c r="O57" s="38"/>
      <c r="P57" s="38"/>
      <c r="AE57" s="64"/>
      <c r="AF57" s="2" t="s">
        <v>89</v>
      </c>
    </row>
    <row r="58" spans="1:32" customFormat="1" ht="15" x14ac:dyDescent="0.25">
      <c r="A58" s="100" t="s">
        <v>90</v>
      </c>
      <c r="B58" s="94"/>
      <c r="C58" s="94"/>
      <c r="D58" s="94"/>
      <c r="E58" s="94"/>
      <c r="F58" s="94"/>
      <c r="G58" s="94"/>
      <c r="H58" s="94"/>
      <c r="I58" s="101"/>
      <c r="J58" s="59">
        <v>124.85</v>
      </c>
      <c r="K58" s="38"/>
      <c r="L58" s="38"/>
      <c r="M58" s="38"/>
      <c r="N58" s="38"/>
      <c r="O58" s="38"/>
      <c r="P58" s="38"/>
      <c r="AE58" s="64"/>
      <c r="AF58" s="2" t="s">
        <v>90</v>
      </c>
    </row>
    <row r="59" spans="1:32" customFormat="1" ht="15" x14ac:dyDescent="0.25">
      <c r="A59" s="100" t="s">
        <v>91</v>
      </c>
      <c r="B59" s="94"/>
      <c r="C59" s="94"/>
      <c r="D59" s="94"/>
      <c r="E59" s="94"/>
      <c r="F59" s="94"/>
      <c r="G59" s="94"/>
      <c r="H59" s="94"/>
      <c r="I59" s="101"/>
      <c r="J59" s="37">
        <v>16233.3</v>
      </c>
      <c r="K59" s="38"/>
      <c r="L59" s="38"/>
      <c r="M59" s="38"/>
      <c r="N59" s="38"/>
      <c r="O59" s="38"/>
      <c r="P59" s="38"/>
      <c r="AE59" s="64"/>
      <c r="AF59" s="2" t="s">
        <v>91</v>
      </c>
    </row>
    <row r="60" spans="1:32" customFormat="1" ht="15" x14ac:dyDescent="0.25">
      <c r="A60" s="100" t="s">
        <v>92</v>
      </c>
      <c r="B60" s="94"/>
      <c r="C60" s="94"/>
      <c r="D60" s="94"/>
      <c r="E60" s="94"/>
      <c r="F60" s="94"/>
      <c r="G60" s="94"/>
      <c r="H60" s="94"/>
      <c r="I60" s="101"/>
      <c r="J60" s="37">
        <v>1132590.8799999999</v>
      </c>
      <c r="K60" s="38"/>
      <c r="L60" s="38"/>
      <c r="M60" s="38"/>
      <c r="N60" s="38"/>
      <c r="O60" s="38"/>
      <c r="P60" s="38"/>
      <c r="AE60" s="64"/>
      <c r="AF60" s="2" t="s">
        <v>92</v>
      </c>
    </row>
    <row r="61" spans="1:32" customFormat="1" ht="15" x14ac:dyDescent="0.25">
      <c r="A61" s="100" t="s">
        <v>93</v>
      </c>
      <c r="B61" s="94"/>
      <c r="C61" s="94"/>
      <c r="D61" s="94"/>
      <c r="E61" s="94"/>
      <c r="F61" s="94"/>
      <c r="G61" s="94"/>
      <c r="H61" s="94"/>
      <c r="I61" s="101"/>
      <c r="J61" s="37">
        <v>1116357.58</v>
      </c>
      <c r="K61" s="38"/>
      <c r="L61" s="38"/>
      <c r="M61" s="38"/>
      <c r="N61" s="38"/>
      <c r="O61" s="38"/>
      <c r="P61" s="38"/>
      <c r="AE61" s="64"/>
      <c r="AF61" s="2" t="s">
        <v>93</v>
      </c>
    </row>
    <row r="62" spans="1:32" customFormat="1" ht="15" x14ac:dyDescent="0.25">
      <c r="A62" s="100" t="s">
        <v>94</v>
      </c>
      <c r="B62" s="94"/>
      <c r="C62" s="94"/>
      <c r="D62" s="94"/>
      <c r="E62" s="94"/>
      <c r="F62" s="94"/>
      <c r="G62" s="94"/>
      <c r="H62" s="94"/>
      <c r="I62" s="101"/>
      <c r="J62" s="38"/>
      <c r="K62" s="38"/>
      <c r="L62" s="38"/>
      <c r="M62" s="38"/>
      <c r="N62" s="38"/>
      <c r="O62" s="38"/>
      <c r="P62" s="38"/>
      <c r="AE62" s="64"/>
      <c r="AF62" s="2" t="s">
        <v>94</v>
      </c>
    </row>
    <row r="63" spans="1:32" customFormat="1" ht="15" x14ac:dyDescent="0.25">
      <c r="A63" s="100" t="s">
        <v>95</v>
      </c>
      <c r="B63" s="94"/>
      <c r="C63" s="94"/>
      <c r="D63" s="94"/>
      <c r="E63" s="94"/>
      <c r="F63" s="94"/>
      <c r="G63" s="94"/>
      <c r="H63" s="94"/>
      <c r="I63" s="101"/>
      <c r="J63" s="37">
        <v>478204.56</v>
      </c>
      <c r="K63" s="38"/>
      <c r="L63" s="38"/>
      <c r="M63" s="38"/>
      <c r="N63" s="38"/>
      <c r="O63" s="38"/>
      <c r="P63" s="38"/>
      <c r="AE63" s="64"/>
      <c r="AF63" s="2" t="s">
        <v>95</v>
      </c>
    </row>
    <row r="64" spans="1:32" customFormat="1" ht="15" x14ac:dyDescent="0.25">
      <c r="A64" s="100" t="s">
        <v>96</v>
      </c>
      <c r="B64" s="94"/>
      <c r="C64" s="94"/>
      <c r="D64" s="94"/>
      <c r="E64" s="94"/>
      <c r="F64" s="94"/>
      <c r="G64" s="94"/>
      <c r="H64" s="94"/>
      <c r="I64" s="101"/>
      <c r="J64" s="59">
        <v>124.85</v>
      </c>
      <c r="K64" s="38"/>
      <c r="L64" s="38"/>
      <c r="M64" s="38"/>
      <c r="N64" s="38"/>
      <c r="O64" s="38"/>
      <c r="P64" s="38"/>
      <c r="AE64" s="64"/>
      <c r="AF64" s="2" t="s">
        <v>96</v>
      </c>
    </row>
    <row r="65" spans="1:33" customFormat="1" ht="15" x14ac:dyDescent="0.25">
      <c r="A65" s="100" t="s">
        <v>97</v>
      </c>
      <c r="B65" s="94"/>
      <c r="C65" s="94"/>
      <c r="D65" s="94"/>
      <c r="E65" s="94"/>
      <c r="F65" s="94"/>
      <c r="G65" s="94"/>
      <c r="H65" s="94"/>
      <c r="I65" s="101"/>
      <c r="J65" s="37">
        <f>432787.32+J52</f>
        <v>643315.32000000007</v>
      </c>
      <c r="K65" s="38"/>
      <c r="L65" s="38"/>
      <c r="M65" s="38"/>
      <c r="N65" s="38"/>
      <c r="O65" s="38"/>
      <c r="P65" s="38"/>
      <c r="AE65" s="64"/>
      <c r="AF65" s="2" t="s">
        <v>97</v>
      </c>
    </row>
    <row r="66" spans="1:33" customFormat="1" ht="15" x14ac:dyDescent="0.25">
      <c r="A66" s="100" t="s">
        <v>98</v>
      </c>
      <c r="B66" s="94"/>
      <c r="C66" s="94"/>
      <c r="D66" s="94"/>
      <c r="E66" s="94"/>
      <c r="F66" s="94"/>
      <c r="G66" s="94"/>
      <c r="H66" s="94"/>
      <c r="I66" s="101"/>
      <c r="J66" s="37">
        <v>205240.85</v>
      </c>
      <c r="K66" s="38"/>
      <c r="L66" s="38"/>
      <c r="M66" s="38"/>
      <c r="N66" s="38"/>
      <c r="O66" s="38"/>
      <c r="P66" s="38"/>
      <c r="AE66" s="64"/>
      <c r="AF66" s="2" t="s">
        <v>98</v>
      </c>
    </row>
    <row r="67" spans="1:33" customFormat="1" ht="15" x14ac:dyDescent="0.25">
      <c r="A67" s="100" t="s">
        <v>99</v>
      </c>
      <c r="B67" s="94"/>
      <c r="C67" s="94"/>
      <c r="D67" s="94"/>
      <c r="E67" s="94"/>
      <c r="F67" s="94"/>
      <c r="G67" s="94"/>
      <c r="H67" s="94"/>
      <c r="I67" s="101"/>
      <c r="J67" s="37">
        <v>16233.3</v>
      </c>
      <c r="K67" s="38"/>
      <c r="L67" s="38"/>
      <c r="M67" s="38"/>
      <c r="N67" s="38"/>
      <c r="O67" s="38"/>
      <c r="P67" s="38"/>
      <c r="AE67" s="64"/>
      <c r="AF67" s="2" t="s">
        <v>99</v>
      </c>
    </row>
    <row r="68" spans="1:33" customFormat="1" ht="15" x14ac:dyDescent="0.25">
      <c r="A68" s="100" t="s">
        <v>100</v>
      </c>
      <c r="B68" s="94"/>
      <c r="C68" s="94"/>
      <c r="D68" s="94"/>
      <c r="E68" s="94"/>
      <c r="F68" s="94"/>
      <c r="G68" s="94"/>
      <c r="H68" s="94"/>
      <c r="I68" s="101"/>
      <c r="J68" s="37">
        <f>478204.56+129000</f>
        <v>607204.56000000006</v>
      </c>
      <c r="K68" s="38"/>
      <c r="L68" s="38"/>
      <c r="M68" s="38"/>
      <c r="N68" s="38"/>
      <c r="O68" s="38"/>
      <c r="P68" s="38"/>
      <c r="AE68" s="64"/>
      <c r="AF68" s="2" t="s">
        <v>100</v>
      </c>
    </row>
    <row r="69" spans="1:33" customFormat="1" ht="15" x14ac:dyDescent="0.25">
      <c r="A69" s="100" t="s">
        <v>101</v>
      </c>
      <c r="B69" s="94"/>
      <c r="C69" s="94"/>
      <c r="D69" s="94"/>
      <c r="E69" s="94"/>
      <c r="F69" s="94"/>
      <c r="G69" s="94"/>
      <c r="H69" s="94"/>
      <c r="I69" s="101"/>
      <c r="J69" s="37">
        <f>432787.32+J52</f>
        <v>643315.32000000007</v>
      </c>
      <c r="K69" s="38"/>
      <c r="L69" s="38"/>
      <c r="M69" s="38"/>
      <c r="N69" s="38"/>
      <c r="O69" s="38"/>
      <c r="P69" s="38"/>
      <c r="AE69" s="64"/>
      <c r="AF69" s="2" t="s">
        <v>101</v>
      </c>
    </row>
    <row r="70" spans="1:33" customFormat="1" ht="15" x14ac:dyDescent="0.25">
      <c r="A70" s="100" t="s">
        <v>102</v>
      </c>
      <c r="B70" s="94"/>
      <c r="C70" s="94"/>
      <c r="D70" s="94"/>
      <c r="E70" s="94"/>
      <c r="F70" s="94"/>
      <c r="G70" s="94"/>
      <c r="H70" s="94"/>
      <c r="I70" s="101"/>
      <c r="J70" s="37">
        <v>205240.85</v>
      </c>
      <c r="K70" s="38"/>
      <c r="L70" s="38"/>
      <c r="M70" s="38"/>
      <c r="N70" s="38"/>
      <c r="O70" s="38"/>
      <c r="P70" s="38"/>
      <c r="AE70" s="64"/>
      <c r="AF70" s="2" t="s">
        <v>102</v>
      </c>
    </row>
    <row r="71" spans="1:33" customFormat="1" ht="15" x14ac:dyDescent="0.25">
      <c r="A71" s="97" t="s">
        <v>103</v>
      </c>
      <c r="B71" s="98"/>
      <c r="C71" s="98"/>
      <c r="D71" s="98"/>
      <c r="E71" s="98"/>
      <c r="F71" s="98"/>
      <c r="G71" s="98"/>
      <c r="H71" s="98"/>
      <c r="I71" s="99"/>
      <c r="J71" s="65">
        <f>J68+J69+J70</f>
        <v>1455760.7300000002</v>
      </c>
      <c r="K71" s="63"/>
      <c r="L71" s="63"/>
      <c r="M71" s="63"/>
      <c r="N71" s="63"/>
      <c r="O71" s="66"/>
      <c r="P71" s="66"/>
      <c r="AE71" s="64"/>
      <c r="AG71" s="64" t="s">
        <v>103</v>
      </c>
    </row>
    <row r="72" spans="1:33" customFormat="1" ht="3" customHeight="1" x14ac:dyDescent="0.2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8"/>
      <c r="M72" s="68"/>
      <c r="N72" s="68"/>
      <c r="O72" s="69"/>
      <c r="P72" s="69"/>
    </row>
    <row r="73" spans="1:33" customFormat="1" ht="53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33" s="18" customFormat="1" ht="12.75" customHeight="1" x14ac:dyDescent="0.25">
      <c r="A74" s="102" t="s">
        <v>104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70"/>
      <c r="R74"/>
      <c r="S74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</row>
    <row r="75" spans="1:33" s="18" customFormat="1" ht="12.75" customHeight="1" x14ac:dyDescent="0.25">
      <c r="A75" s="103" t="s">
        <v>105</v>
      </c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71"/>
      <c r="R75"/>
      <c r="S75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</row>
    <row r="76" spans="1:33" s="18" customFormat="1" ht="13.5" customHeight="1" x14ac:dyDescent="0.25">
      <c r="A76" s="15"/>
      <c r="B76" s="15"/>
      <c r="C76" s="15"/>
      <c r="D76" s="15"/>
      <c r="E76" s="15"/>
      <c r="F76" s="15"/>
      <c r="G76" s="15"/>
      <c r="H76" s="72"/>
      <c r="I76" s="11"/>
      <c r="J76" s="11"/>
      <c r="K76" s="11"/>
      <c r="L76" s="15"/>
      <c r="M76" s="15"/>
      <c r="N76" s="15"/>
      <c r="O76" s="15"/>
      <c r="P76" s="15"/>
      <c r="Q76"/>
      <c r="R76"/>
      <c r="S76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</row>
    <row r="77" spans="1:33" s="18" customFormat="1" ht="12.75" customHeight="1" x14ac:dyDescent="0.25">
      <c r="A77" s="102" t="s">
        <v>106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70"/>
      <c r="R77"/>
      <c r="S7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</row>
    <row r="78" spans="1:33" s="18" customFormat="1" ht="12.75" customHeight="1" x14ac:dyDescent="0.25">
      <c r="A78" s="103" t="s">
        <v>105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71"/>
      <c r="R78"/>
      <c r="S78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</row>
    <row r="79" spans="1:33" s="18" customFormat="1" ht="13.5" customHeight="1" x14ac:dyDescent="0.25">
      <c r="A79" s="15"/>
      <c r="B79" s="15"/>
      <c r="C79" s="15"/>
      <c r="D79" s="15"/>
      <c r="E79" s="15"/>
      <c r="F79" s="15"/>
      <c r="G79" s="15"/>
      <c r="H79" s="72"/>
      <c r="I79" s="11"/>
      <c r="J79" s="11"/>
      <c r="K79" s="11"/>
      <c r="L79" s="15"/>
      <c r="M79" s="15"/>
      <c r="N79" s="15"/>
      <c r="O79" s="15"/>
      <c r="P79" s="15"/>
      <c r="Q79"/>
      <c r="R79"/>
      <c r="S79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</row>
    <row r="80" spans="1:33" customFormat="1" ht="15" x14ac:dyDescent="0.25">
      <c r="A80" s="3"/>
      <c r="B80" s="3"/>
      <c r="C80" s="3"/>
      <c r="D80" s="3"/>
      <c r="E80" s="3"/>
      <c r="F80" s="3"/>
      <c r="G80" s="3"/>
      <c r="H80" s="15"/>
      <c r="I80" s="104"/>
      <c r="J80" s="104"/>
      <c r="K80" s="104"/>
      <c r="L80" s="3"/>
      <c r="M80" s="3"/>
      <c r="N80" s="3"/>
      <c r="O80" s="3"/>
      <c r="P80" s="3"/>
    </row>
    <row r="81" spans="1:16" customFormat="1" ht="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customFormat="1" ht="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</sheetData>
  <mergeCells count="71">
    <mergeCell ref="A78:P78"/>
    <mergeCell ref="I80:K80"/>
    <mergeCell ref="C52:E52"/>
    <mergeCell ref="C53:E53"/>
    <mergeCell ref="A70:I70"/>
    <mergeCell ref="A71:I71"/>
    <mergeCell ref="A74:P74"/>
    <mergeCell ref="A75:P75"/>
    <mergeCell ref="A77:P77"/>
    <mergeCell ref="A65:I65"/>
    <mergeCell ref="A66:I66"/>
    <mergeCell ref="A67:I67"/>
    <mergeCell ref="A68:I68"/>
    <mergeCell ref="A69:I69"/>
    <mergeCell ref="A60:I60"/>
    <mergeCell ref="A61:I61"/>
    <mergeCell ref="A62:I62"/>
    <mergeCell ref="A63:I63"/>
    <mergeCell ref="A64:I64"/>
    <mergeCell ref="A55:I55"/>
    <mergeCell ref="A56:I56"/>
    <mergeCell ref="A57:I57"/>
    <mergeCell ref="A58:I58"/>
    <mergeCell ref="A59:I59"/>
    <mergeCell ref="C46:E46"/>
    <mergeCell ref="C49:E49"/>
    <mergeCell ref="C50:P50"/>
    <mergeCell ref="C51:E51"/>
    <mergeCell ref="A54:I54"/>
    <mergeCell ref="C39:E39"/>
    <mergeCell ref="C40:E40"/>
    <mergeCell ref="C41:E41"/>
    <mergeCell ref="C44:E44"/>
    <mergeCell ref="C45:P45"/>
    <mergeCell ref="C32:P32"/>
    <mergeCell ref="C33:E33"/>
    <mergeCell ref="C36:E36"/>
    <mergeCell ref="C37:P37"/>
    <mergeCell ref="C38:E38"/>
    <mergeCell ref="C25:E25"/>
    <mergeCell ref="A26:P26"/>
    <mergeCell ref="C27:E27"/>
    <mergeCell ref="C28:E28"/>
    <mergeCell ref="C31:E31"/>
    <mergeCell ref="A14:P14"/>
    <mergeCell ref="C15:G15"/>
    <mergeCell ref="E20:P20"/>
    <mergeCell ref="A22:A24"/>
    <mergeCell ref="B22:B24"/>
    <mergeCell ref="C22:E24"/>
    <mergeCell ref="F22:F24"/>
    <mergeCell ref="G22:H22"/>
    <mergeCell ref="I22:N22"/>
    <mergeCell ref="O22:O24"/>
    <mergeCell ref="P22:P24"/>
    <mergeCell ref="G23:G24"/>
    <mergeCell ref="H23:H24"/>
    <mergeCell ref="I23:I24"/>
    <mergeCell ref="J23:J24"/>
    <mergeCell ref="K23:N23"/>
    <mergeCell ref="A8:P8"/>
    <mergeCell ref="A9:P9"/>
    <mergeCell ref="A11:P11"/>
    <mergeCell ref="A12:P12"/>
    <mergeCell ref="A13:P13"/>
    <mergeCell ref="A2:C2"/>
    <mergeCell ref="M2:P2"/>
    <mergeCell ref="A3:D3"/>
    <mergeCell ref="L3:P3"/>
    <mergeCell ref="A4:D4"/>
    <mergeCell ref="L4:P4"/>
  </mergeCells>
  <printOptions horizontalCentered="1"/>
  <pageMargins left="0.31496062992125984" right="0.31496062992125984" top="0.78740157480314965" bottom="0.31496062992125984" header="0.19685039370078741" footer="0.19685039370078741"/>
  <pageSetup paperSize="9" scale="65" fitToHeight="2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Очистка КНС - Ресурсная смета (</vt:lpstr>
      <vt:lpstr>'Очистка КНС - Ресурсная смета ('!Заголовки_для_печати</vt:lpstr>
      <vt:lpstr>'Очистка КНС - Ресурсная смета ('!Область_печати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Эльвира Тропынина</dc:creator>
  <cp:lastModifiedBy>Эльвира Тропынина</cp:lastModifiedBy>
  <cp:lastPrinted>2024-06-25T04:43:52Z</cp:lastPrinted>
  <dcterms:created xsi:type="dcterms:W3CDTF">2020-09-30T08:50:27Z</dcterms:created>
  <dcterms:modified xsi:type="dcterms:W3CDTF">2024-06-25T04:44:14Z</dcterms:modified>
</cp:coreProperties>
</file>