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ngr-4\Desktop\НМЦД\"/>
    </mc:Choice>
  </mc:AlternateContent>
  <xr:revisionPtr revIDLastSave="0" documentId="8_{DB08D5A6-84DF-4AFC-B819-94454CBF9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81029"/>
</workbook>
</file>

<file path=xl/calcChain.xml><?xml version="1.0" encoding="utf-8"?>
<calcChain xmlns="http://schemas.openxmlformats.org/spreadsheetml/2006/main">
  <c r="L14" i="1" l="1"/>
  <c r="L15" i="1"/>
  <c r="L16" i="1"/>
  <c r="L13" i="1"/>
  <c r="Q13" i="1"/>
  <c r="F13" i="1"/>
  <c r="H13" i="1"/>
  <c r="J13" i="1"/>
  <c r="F14" i="1"/>
  <c r="H14" i="1"/>
  <c r="J14" i="1"/>
  <c r="Q14" i="1"/>
  <c r="V14" i="1" s="1"/>
  <c r="R14" i="1"/>
  <c r="F15" i="1"/>
  <c r="H15" i="1"/>
  <c r="J15" i="1"/>
  <c r="Q15" i="1"/>
  <c r="R15" i="1"/>
  <c r="F16" i="1"/>
  <c r="H16" i="1"/>
  <c r="J16" i="1"/>
  <c r="Q16" i="1"/>
  <c r="V16" i="1" s="1"/>
  <c r="R16" i="1"/>
  <c r="S15" i="1" l="1"/>
  <c r="T15" i="1" s="1"/>
  <c r="U15" i="1" s="1"/>
  <c r="R13" i="1"/>
  <c r="S13" i="1" s="1"/>
  <c r="T13" i="1" s="1"/>
  <c r="U13" i="1" s="1"/>
  <c r="V15" i="1"/>
  <c r="S14" i="1"/>
  <c r="T14" i="1" s="1"/>
  <c r="U14" i="1" s="1"/>
  <c r="S16" i="1"/>
  <c r="T16" i="1" s="1"/>
  <c r="U16" i="1" s="1"/>
  <c r="V13" i="1"/>
  <c r="V17" i="1" l="1"/>
  <c r="E8" i="1"/>
</calcChain>
</file>

<file path=xl/sharedStrings.xml><?xml version="1.0" encoding="utf-8"?>
<sst xmlns="http://schemas.openxmlformats.org/spreadsheetml/2006/main" count="58" uniqueCount="43">
  <si>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</si>
  <si>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</si>
  <si>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</si>
  <si>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</si>
  <si>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</si>
  <si>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</si>
  <si>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</si>
  <si>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</si>
  <si>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</si>
  <si>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</si>
  <si>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</si>
  <si>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</si>
  <si>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</si>
  <si>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</si>
  <si>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</si>
  <si>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</si>
  <si>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</si>
  <si>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</si>
  <si>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</si>
  <si>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</si>
  <si>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</si>
  <si>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</si>
  <si>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</si>
  <si>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</si>
  <si>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</si>
  <si>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</si>
  <si>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</si>
  <si>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</si>
  <si>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</si>
  <si>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</si>
  <si>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</si>
  <si>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</si>
  <si>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</si>
  <si>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</si>
  <si>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</si>
  <si>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</si>
  <si>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 xml:space="preserve">Подвесное 
кресло
</t>
  </si>
  <si>
    <t>Напольная сушилка</t>
  </si>
  <si>
    <t>Штора для ванной комнаты</t>
  </si>
  <si>
    <t xml:space="preserve">Настенная сушилка </t>
  </si>
  <si>
    <t>шт</t>
  </si>
  <si>
    <t xml:space="preserve">б/н от 06.08.2024 </t>
  </si>
  <si>
    <t xml:space="preserve">№ 3612 от 18.07.2024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</si>
</sst>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8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20</xdr:row>
      <xdr:rowOff>998367</xdr:rowOff>
    </xdr:from>
    <xdr:to>
      <xdr:col>3</xdr:col>
      <xdr:colOff>228600</xdr:colOff>
      <xdr:row>20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100966</xdr:colOff>
      <xdr:row>22</xdr:row>
      <xdr:rowOff>203514</xdr:rowOff>
    </xdr:from>
    <xdr:to>
      <xdr:col>3</xdr:col>
      <xdr:colOff>542924</xdr:colOff>
      <xdr:row>22</xdr:row>
      <xdr:rowOff>555942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117091" y="11863702"/>
          <a:ext cx="1069021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21</xdr:row>
      <xdr:rowOff>422036</xdr:rowOff>
    </xdr:from>
    <xdr:to>
      <xdr:col>4</xdr:col>
      <xdr:colOff>336186</xdr:colOff>
      <xdr:row>22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topLeftCell="A2" zoomScale="120" zoomScaleNormal="120" workbookViewId="0">
      <selection activeCell="I17" sqref="I17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10.140625" style="1" customWidth="1"/>
    <col min="11" max="11" width="9.7109375" style="1" hidden="1" customWidth="1"/>
    <col min="12" max="12" width="10.14062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8.8554687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15.75" x14ac:dyDescent="0.2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5.75" x14ac:dyDescent="0.25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8" t="s">
        <v>5</v>
      </c>
      <c r="B8" s="68"/>
      <c r="C8" s="68"/>
      <c r="D8" s="68"/>
      <c r="E8" s="69">
        <f>SUMIF(V17,"&gt;0")</f>
        <v>328738.52</v>
      </c>
      <c r="F8" s="69"/>
      <c r="G8" s="70" t="s">
        <v>6</v>
      </c>
      <c r="H8" s="70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7" t="s">
        <v>9</v>
      </c>
      <c r="B10" s="57" t="s">
        <v>34</v>
      </c>
      <c r="C10" s="62" t="s">
        <v>35</v>
      </c>
      <c r="D10" s="63"/>
      <c r="E10" s="59" t="s">
        <v>10</v>
      </c>
      <c r="F10" s="59"/>
      <c r="G10" s="59" t="s">
        <v>11</v>
      </c>
      <c r="H10" s="59"/>
      <c r="I10" s="59" t="s">
        <v>12</v>
      </c>
      <c r="J10" s="59"/>
      <c r="K10" s="59" t="s">
        <v>13</v>
      </c>
      <c r="L10" s="59"/>
      <c r="M10" s="59" t="s">
        <v>14</v>
      </c>
      <c r="N10" s="59"/>
      <c r="O10" s="59" t="s">
        <v>15</v>
      </c>
      <c r="P10" s="59"/>
      <c r="Q10" s="58" t="s">
        <v>16</v>
      </c>
      <c r="R10" s="57" t="s">
        <v>17</v>
      </c>
      <c r="S10" s="57" t="s">
        <v>18</v>
      </c>
      <c r="T10" s="57" t="s">
        <v>19</v>
      </c>
      <c r="U10" s="57" t="s">
        <v>20</v>
      </c>
      <c r="V10" s="58" t="s">
        <v>21</v>
      </c>
    </row>
    <row r="11" spans="1:22" ht="29.25" customHeight="1" x14ac:dyDescent="0.25">
      <c r="A11" s="57"/>
      <c r="B11" s="57"/>
      <c r="C11" s="64"/>
      <c r="D11" s="65"/>
      <c r="E11" s="60" t="s">
        <v>41</v>
      </c>
      <c r="F11" s="61"/>
      <c r="G11" s="60" t="s">
        <v>41</v>
      </c>
      <c r="H11" s="61"/>
      <c r="I11" s="60" t="s">
        <v>42</v>
      </c>
      <c r="J11" s="61"/>
      <c r="K11" s="61"/>
      <c r="L11" s="61"/>
      <c r="M11" s="61"/>
      <c r="N11" s="61"/>
      <c r="O11" s="61"/>
      <c r="P11" s="61"/>
      <c r="Q11" s="58"/>
      <c r="R11" s="57"/>
      <c r="S11" s="57"/>
      <c r="T11" s="57"/>
      <c r="U11" s="57"/>
      <c r="V11" s="58"/>
    </row>
    <row r="12" spans="1:22" ht="27" customHeight="1" x14ac:dyDescent="0.25">
      <c r="A12" s="57"/>
      <c r="B12" s="57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8"/>
      <c r="R12" s="57"/>
      <c r="S12" s="57"/>
      <c r="T12" s="57"/>
      <c r="U12" s="57"/>
      <c r="V12" s="58"/>
    </row>
    <row r="13" spans="1:22" ht="55.5" customHeight="1" x14ac:dyDescent="0.25">
      <c r="A13" s="18">
        <v>1</v>
      </c>
      <c r="B13" s="45" t="s">
        <v>36</v>
      </c>
      <c r="C13" s="42" t="s">
        <v>40</v>
      </c>
      <c r="D13" s="44">
        <v>10</v>
      </c>
      <c r="E13" s="43">
        <v>15600</v>
      </c>
      <c r="F13" s="22">
        <f t="shared" ref="F13:F16" si="0">E13*D13</f>
        <v>156000</v>
      </c>
      <c r="G13" s="21">
        <v>16000</v>
      </c>
      <c r="H13" s="23">
        <f t="shared" ref="H13:H16" si="1">G13*D13</f>
        <v>160000</v>
      </c>
      <c r="I13" s="24">
        <v>15500</v>
      </c>
      <c r="J13" s="22">
        <f t="shared" ref="J13:J16" si="2">I13*D13</f>
        <v>155000</v>
      </c>
      <c r="K13" s="22"/>
      <c r="L13" s="22">
        <f>K13*D13</f>
        <v>0</v>
      </c>
      <c r="M13" s="22"/>
      <c r="N13" s="22"/>
      <c r="O13" s="22"/>
      <c r="P13" s="23"/>
      <c r="Q13" s="22">
        <f>ROUND(AVERAGE(E13,G13,I13,K13,M13),2)</f>
        <v>15700</v>
      </c>
      <c r="R13" s="25">
        <f t="shared" ref="R13:R16" si="3">COUNTA(E13,G13,I13,K13,M13)</f>
        <v>3</v>
      </c>
      <c r="S13" s="25">
        <f t="shared" ref="S13:S16" si="4">SQRT((IF(E13&gt;0,POWER(E13-Q13,2),0)+IF(G13&gt;0,POWER(G13-Q13,2),0)+IF(I13&gt;0,POWER(I13-Q13,2),0)+IF(K13&gt;0,POWER(K13-Q13,2),0)+IF(M13&gt;0,POWER(M13-Q13,2),0))/(R13-1))</f>
        <v>264.57513110645908</v>
      </c>
      <c r="T13" s="26">
        <f t="shared" ref="T13:T16" si="5">S13/Q13*100</f>
        <v>1.6851919178755355</v>
      </c>
      <c r="U13" s="26" t="str">
        <f t="shared" ref="U13:U16" si="6">IF(T13&lt;33,$U$8,$U$9)</f>
        <v>ОДН</v>
      </c>
      <c r="V13" s="27">
        <f t="shared" ref="V13:V16" si="7">D13*Q13</f>
        <v>157000</v>
      </c>
    </row>
    <row r="14" spans="1:22" ht="27" customHeight="1" x14ac:dyDescent="0.25">
      <c r="A14" s="18">
        <v>2</v>
      </c>
      <c r="B14" s="45" t="s">
        <v>37</v>
      </c>
      <c r="C14" s="42" t="s">
        <v>40</v>
      </c>
      <c r="D14" s="44">
        <v>114</v>
      </c>
      <c r="E14" s="43">
        <v>1100</v>
      </c>
      <c r="F14" s="22">
        <f t="shared" si="0"/>
        <v>125400</v>
      </c>
      <c r="G14" s="21">
        <v>1200</v>
      </c>
      <c r="H14" s="23">
        <f t="shared" si="1"/>
        <v>136800</v>
      </c>
      <c r="I14" s="21">
        <v>1050</v>
      </c>
      <c r="J14" s="22">
        <f t="shared" si="2"/>
        <v>119700</v>
      </c>
      <c r="K14" s="24"/>
      <c r="L14" s="22">
        <f t="shared" ref="L14:L16" si="8">K14*D14</f>
        <v>0</v>
      </c>
      <c r="M14" s="22"/>
      <c r="N14" s="22"/>
      <c r="O14" s="22"/>
      <c r="P14" s="23"/>
      <c r="Q14" s="22">
        <f t="shared" ref="Q14:Q16" si="9">ROUND(AVERAGE(E14,G14,I14,K14,M14),2)</f>
        <v>1116.67</v>
      </c>
      <c r="R14" s="25">
        <f t="shared" si="3"/>
        <v>3</v>
      </c>
      <c r="S14" s="25">
        <f t="shared" si="4"/>
        <v>76.37626169170629</v>
      </c>
      <c r="T14" s="26">
        <f t="shared" si="5"/>
        <v>6.839644809272774</v>
      </c>
      <c r="U14" s="26" t="str">
        <f t="shared" si="6"/>
        <v>ОДН</v>
      </c>
      <c r="V14" s="27">
        <f t="shared" si="7"/>
        <v>127300.38</v>
      </c>
    </row>
    <row r="15" spans="1:22" ht="27" customHeight="1" x14ac:dyDescent="0.25">
      <c r="A15" s="18">
        <v>3</v>
      </c>
      <c r="B15" s="45" t="s">
        <v>38</v>
      </c>
      <c r="C15" s="42" t="s">
        <v>40</v>
      </c>
      <c r="D15" s="44">
        <v>12</v>
      </c>
      <c r="E15" s="43">
        <v>1050</v>
      </c>
      <c r="F15" s="22">
        <f t="shared" si="0"/>
        <v>12600</v>
      </c>
      <c r="G15" s="21">
        <v>1065</v>
      </c>
      <c r="H15" s="23">
        <f t="shared" si="1"/>
        <v>12780</v>
      </c>
      <c r="I15" s="21">
        <v>956.2</v>
      </c>
      <c r="J15" s="22">
        <f t="shared" si="2"/>
        <v>11474.400000000001</v>
      </c>
      <c r="K15" s="24"/>
      <c r="L15" s="22">
        <f t="shared" si="8"/>
        <v>0</v>
      </c>
      <c r="M15" s="22"/>
      <c r="N15" s="22"/>
      <c r="O15" s="22"/>
      <c r="P15" s="23"/>
      <c r="Q15" s="22">
        <f t="shared" si="9"/>
        <v>1023.73</v>
      </c>
      <c r="R15" s="25">
        <f t="shared" si="3"/>
        <v>3</v>
      </c>
      <c r="S15" s="25">
        <f t="shared" si="4"/>
        <v>58.964509240728837</v>
      </c>
      <c r="T15" s="26">
        <f t="shared" si="5"/>
        <v>5.7597715453028471</v>
      </c>
      <c r="U15" s="26" t="str">
        <f t="shared" si="6"/>
        <v>ОДН</v>
      </c>
      <c r="V15" s="27">
        <f t="shared" si="7"/>
        <v>12284.76</v>
      </c>
    </row>
    <row r="16" spans="1:22" ht="27" customHeight="1" x14ac:dyDescent="0.25">
      <c r="A16" s="18">
        <v>4</v>
      </c>
      <c r="B16" s="45" t="s">
        <v>39</v>
      </c>
      <c r="C16" s="42" t="s">
        <v>40</v>
      </c>
      <c r="D16" s="44">
        <v>14</v>
      </c>
      <c r="E16" s="43">
        <v>2300</v>
      </c>
      <c r="F16" s="22">
        <f t="shared" si="0"/>
        <v>32200</v>
      </c>
      <c r="G16" s="21">
        <v>2350</v>
      </c>
      <c r="H16" s="23">
        <f t="shared" si="1"/>
        <v>32900</v>
      </c>
      <c r="I16" s="21">
        <v>2240</v>
      </c>
      <c r="J16" s="22">
        <f t="shared" si="2"/>
        <v>31360</v>
      </c>
      <c r="K16" s="24"/>
      <c r="L16" s="22">
        <f t="shared" si="8"/>
        <v>0</v>
      </c>
      <c r="M16" s="22"/>
      <c r="N16" s="22"/>
      <c r="O16" s="22"/>
      <c r="P16" s="23"/>
      <c r="Q16" s="22">
        <f t="shared" si="9"/>
        <v>2296.67</v>
      </c>
      <c r="R16" s="25">
        <f t="shared" si="3"/>
        <v>3</v>
      </c>
      <c r="S16" s="25">
        <f t="shared" si="4"/>
        <v>55.075705624167909</v>
      </c>
      <c r="T16" s="26">
        <f t="shared" si="5"/>
        <v>2.3980678819407188</v>
      </c>
      <c r="U16" s="26" t="str">
        <f t="shared" si="6"/>
        <v>ОДН</v>
      </c>
      <c r="V16" s="27">
        <f t="shared" si="7"/>
        <v>32153.38</v>
      </c>
    </row>
    <row r="17" spans="1:22" s="28" customFormat="1" ht="27.75" customHeight="1" x14ac:dyDescent="0.25">
      <c r="A17" s="49" t="s">
        <v>26</v>
      </c>
      <c r="B17" s="50"/>
      <c r="C17" s="29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>
        <f>SUM(V13:V16)</f>
        <v>328738.52</v>
      </c>
    </row>
    <row r="18" spans="1:22" s="33" customFormat="1" x14ac:dyDescent="0.25">
      <c r="A18" s="34"/>
      <c r="S18" s="35"/>
    </row>
    <row r="19" spans="1:22" x14ac:dyDescent="0.25">
      <c r="A19" s="51" t="s">
        <v>27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3"/>
    </row>
    <row r="20" spans="1:22" ht="52.5" customHeight="1" x14ac:dyDescent="0.25">
      <c r="A20" s="54" t="s">
        <v>33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6"/>
    </row>
    <row r="21" spans="1:22" ht="100.5" customHeight="1" x14ac:dyDescent="0.25">
      <c r="A21" s="46" t="s">
        <v>28</v>
      </c>
      <c r="B21" s="47"/>
      <c r="C21" s="48" t="s">
        <v>29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2" ht="57.75" customHeight="1" x14ac:dyDescent="0.25">
      <c r="A22" s="46" t="s">
        <v>30</v>
      </c>
      <c r="B22" s="47"/>
      <c r="C22" s="48" t="s">
        <v>31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44.25" customHeight="1" x14ac:dyDescent="0.25">
      <c r="A23" s="46" t="s">
        <v>18</v>
      </c>
      <c r="B23" s="47"/>
      <c r="C23" s="48" t="s">
        <v>32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2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x14ac:dyDescent="0.25">
      <c r="B25" s="37"/>
      <c r="C25" s="37"/>
      <c r="D25" s="38"/>
      <c r="E25" s="39"/>
      <c r="F25" s="40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1"/>
      <c r="S25" s="39"/>
      <c r="T25" s="39"/>
      <c r="U25" s="39"/>
      <c r="V25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2:B22"/>
    <mergeCell ref="C22:V22"/>
    <mergeCell ref="A23:B23"/>
    <mergeCell ref="C23:V23"/>
    <mergeCell ref="A17:B17"/>
    <mergeCell ref="A19:V19"/>
    <mergeCell ref="A20:V20"/>
    <mergeCell ref="A21:B21"/>
    <mergeCell ref="C21:V21"/>
  </mergeCells>
  <phoneticPr fontId="21" type="noConversion"/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Mngr-4</cp:lastModifiedBy>
  <cp:revision>3</cp:revision>
  <dcterms:created xsi:type="dcterms:W3CDTF">2021-01-18T05:46:41Z</dcterms:created>
  <dcterms:modified xsi:type="dcterms:W3CDTF">2024-08-06T11:18:13Z</dcterms:modified>
</cp:coreProperties>
</file>