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SKP\Desktop\НМЦД\"/>
    </mc:Choice>
  </mc:AlternateContent>
  <xr:revisionPtr revIDLastSave="0" documentId="8_{21768502-401E-4336-AB6C-49971A85A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боснование 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1" l="1"/>
  <c r="F60" i="1"/>
  <c r="F59" i="1"/>
  <c r="Q59" i="1"/>
  <c r="R59" i="1"/>
  <c r="S59" i="1"/>
  <c r="T59" i="1"/>
  <c r="U59" i="1"/>
  <c r="F58" i="1"/>
  <c r="Q58" i="1"/>
  <c r="R58" i="1"/>
  <c r="S58" i="1"/>
  <c r="T58" i="1"/>
  <c r="U58" i="1"/>
  <c r="F57" i="1"/>
  <c r="Q57" i="1"/>
  <c r="R57" i="1"/>
  <c r="S57" i="1"/>
  <c r="T57" i="1"/>
  <c r="U57" i="1"/>
  <c r="F56" i="1"/>
  <c r="Q56" i="1"/>
  <c r="R56" i="1"/>
  <c r="S56" i="1"/>
  <c r="T56" i="1"/>
  <c r="U56" i="1"/>
  <c r="F55" i="1"/>
  <c r="Q55" i="1"/>
  <c r="R55" i="1"/>
  <c r="S55" i="1"/>
  <c r="T55" i="1"/>
  <c r="U55" i="1"/>
  <c r="F54" i="1"/>
  <c r="Q54" i="1"/>
  <c r="R54" i="1"/>
  <c r="S54" i="1"/>
  <c r="T54" i="1"/>
  <c r="U54" i="1"/>
  <c r="F53" i="1"/>
  <c r="Q53" i="1"/>
  <c r="V53" i="1" s="1"/>
  <c r="R53" i="1"/>
  <c r="S53" i="1" s="1"/>
  <c r="T53" i="1" s="1"/>
  <c r="U53" i="1" s="1"/>
  <c r="F52" i="1"/>
  <c r="Q52" i="1"/>
  <c r="R52" i="1"/>
  <c r="S52" i="1"/>
  <c r="T52" i="1"/>
  <c r="U52" i="1"/>
  <c r="F51" i="1"/>
  <c r="Q51" i="1"/>
  <c r="R51" i="1"/>
  <c r="S51" i="1"/>
  <c r="T51" i="1"/>
  <c r="U51" i="1"/>
  <c r="F50" i="1"/>
  <c r="Q50" i="1"/>
  <c r="R50" i="1"/>
  <c r="S50" i="1"/>
  <c r="T50" i="1"/>
  <c r="U50" i="1"/>
  <c r="F49" i="1"/>
  <c r="Q49" i="1"/>
  <c r="R49" i="1"/>
  <c r="S49" i="1"/>
  <c r="T49" i="1"/>
  <c r="U49" i="1"/>
  <c r="F48" i="1"/>
  <c r="Q48" i="1"/>
  <c r="R48" i="1"/>
  <c r="S48" i="1"/>
  <c r="T48" i="1"/>
  <c r="U48" i="1"/>
  <c r="F47" i="1"/>
  <c r="Q47" i="1"/>
  <c r="R47" i="1"/>
  <c r="S47" i="1"/>
  <c r="T47" i="1"/>
  <c r="U47" i="1"/>
  <c r="F46" i="1"/>
  <c r="Q46" i="1"/>
  <c r="R46" i="1"/>
  <c r="S46" i="1"/>
  <c r="T46" i="1"/>
  <c r="U46" i="1"/>
  <c r="F45" i="1"/>
  <c r="Q45" i="1"/>
  <c r="R45" i="1"/>
  <c r="S45" i="1"/>
  <c r="T45" i="1"/>
  <c r="U45" i="1"/>
  <c r="F44" i="1"/>
  <c r="Q44" i="1"/>
  <c r="R44" i="1"/>
  <c r="S44" i="1"/>
  <c r="T44" i="1"/>
  <c r="U44" i="1"/>
  <c r="F43" i="1"/>
  <c r="Q43" i="1"/>
  <c r="R43" i="1"/>
  <c r="S43" i="1"/>
  <c r="T43" i="1"/>
  <c r="U43" i="1"/>
  <c r="F31" i="1"/>
  <c r="Q31" i="1"/>
  <c r="V31" i="1" s="1"/>
  <c r="R31" i="1"/>
  <c r="S31" i="1" s="1"/>
  <c r="T31" i="1" s="1"/>
  <c r="U31" i="1" s="1"/>
  <c r="H31" i="1"/>
  <c r="J31" i="1"/>
  <c r="L31" i="1"/>
  <c r="V43" i="1"/>
  <c r="V44" i="1"/>
  <c r="V45" i="1"/>
  <c r="V46" i="1"/>
  <c r="V47" i="1"/>
  <c r="V48" i="1"/>
  <c r="V49" i="1"/>
  <c r="V50" i="1"/>
  <c r="V51" i="1"/>
  <c r="V52" i="1"/>
  <c r="V54" i="1"/>
  <c r="V55" i="1"/>
  <c r="V56" i="1"/>
  <c r="V57" i="1"/>
  <c r="V58" i="1"/>
  <c r="V59" i="1"/>
  <c r="V60" i="1"/>
  <c r="Q17" i="1"/>
  <c r="V17" i="1" s="1"/>
  <c r="R17" i="1"/>
  <c r="F17" i="1"/>
  <c r="H17" i="1"/>
  <c r="J17" i="1"/>
  <c r="R15" i="1"/>
  <c r="Q15" i="1"/>
  <c r="V15" i="1" s="1"/>
  <c r="J15" i="1"/>
  <c r="H15" i="1"/>
  <c r="F15" i="1"/>
  <c r="L60" i="1"/>
  <c r="L42" i="1"/>
  <c r="L41" i="1"/>
  <c r="L40" i="1"/>
  <c r="L39" i="1"/>
  <c r="L38" i="1"/>
  <c r="L37" i="1"/>
  <c r="L36" i="1"/>
  <c r="L35" i="1"/>
  <c r="L34" i="1"/>
  <c r="L33" i="1"/>
  <c r="L32" i="1"/>
  <c r="L30" i="1"/>
  <c r="R30" i="1"/>
  <c r="R32" i="1"/>
  <c r="R33" i="1"/>
  <c r="R34" i="1"/>
  <c r="R35" i="1"/>
  <c r="R36" i="1"/>
  <c r="R37" i="1"/>
  <c r="R38" i="1"/>
  <c r="R39" i="1"/>
  <c r="R40" i="1"/>
  <c r="R41" i="1"/>
  <c r="R42" i="1"/>
  <c r="R60" i="1"/>
  <c r="Q30" i="1"/>
  <c r="V30" i="1" s="1"/>
  <c r="Q32" i="1"/>
  <c r="V32" i="1" s="1"/>
  <c r="Q33" i="1"/>
  <c r="V33" i="1" s="1"/>
  <c r="Q34" i="1"/>
  <c r="V34" i="1" s="1"/>
  <c r="Q35" i="1"/>
  <c r="V35" i="1" s="1"/>
  <c r="Q36" i="1"/>
  <c r="V36" i="1" s="1"/>
  <c r="Q37" i="1"/>
  <c r="V37" i="1" s="1"/>
  <c r="Q38" i="1"/>
  <c r="V38" i="1" s="1"/>
  <c r="Q39" i="1"/>
  <c r="V39" i="1" s="1"/>
  <c r="Q40" i="1"/>
  <c r="V40" i="1" s="1"/>
  <c r="Q41" i="1"/>
  <c r="V41" i="1" s="1"/>
  <c r="Q42" i="1"/>
  <c r="V42" i="1" s="1"/>
  <c r="J30" i="1"/>
  <c r="J32" i="1"/>
  <c r="J33" i="1"/>
  <c r="J34" i="1"/>
  <c r="J35" i="1"/>
  <c r="J36" i="1"/>
  <c r="J37" i="1"/>
  <c r="J38" i="1"/>
  <c r="J39" i="1"/>
  <c r="J40" i="1"/>
  <c r="J41" i="1"/>
  <c r="J42" i="1"/>
  <c r="J60" i="1"/>
  <c r="H30" i="1"/>
  <c r="H32" i="1"/>
  <c r="H33" i="1"/>
  <c r="H34" i="1"/>
  <c r="H35" i="1"/>
  <c r="H36" i="1"/>
  <c r="H37" i="1"/>
  <c r="H38" i="1"/>
  <c r="H39" i="1"/>
  <c r="H40" i="1"/>
  <c r="H41" i="1"/>
  <c r="H42" i="1"/>
  <c r="H60" i="1"/>
  <c r="F30" i="1"/>
  <c r="F32" i="1"/>
  <c r="F33" i="1"/>
  <c r="F34" i="1"/>
  <c r="F35" i="1"/>
  <c r="F36" i="1"/>
  <c r="F37" i="1"/>
  <c r="F38" i="1"/>
  <c r="F39" i="1"/>
  <c r="F40" i="1"/>
  <c r="F41" i="1"/>
  <c r="F42" i="1"/>
  <c r="S17" i="1" l="1"/>
  <c r="T17" i="1" s="1"/>
  <c r="U17" i="1" s="1"/>
  <c r="S15" i="1"/>
  <c r="T15" i="1" s="1"/>
  <c r="U15" i="1" s="1"/>
  <c r="S42" i="1"/>
  <c r="T42" i="1" s="1"/>
  <c r="U42" i="1" s="1"/>
  <c r="S36" i="1"/>
  <c r="T36" i="1" s="1"/>
  <c r="U36" i="1" s="1"/>
  <c r="S40" i="1"/>
  <c r="T40" i="1" s="1"/>
  <c r="U40" i="1" s="1"/>
  <c r="S39" i="1"/>
  <c r="T39" i="1" s="1"/>
  <c r="U39" i="1" s="1"/>
  <c r="S41" i="1"/>
  <c r="T41" i="1" s="1"/>
  <c r="U41" i="1" s="1"/>
  <c r="S30" i="1"/>
  <c r="T30" i="1" s="1"/>
  <c r="U30" i="1" s="1"/>
  <c r="S34" i="1"/>
  <c r="T34" i="1" s="1"/>
  <c r="U34" i="1" s="1"/>
  <c r="S33" i="1"/>
  <c r="T33" i="1" s="1"/>
  <c r="U33" i="1" s="1"/>
  <c r="S32" i="1"/>
  <c r="T32" i="1" s="1"/>
  <c r="U32" i="1" s="1"/>
  <c r="S60" i="1"/>
  <c r="T60" i="1" s="1"/>
  <c r="U60" i="1" s="1"/>
  <c r="S38" i="1"/>
  <c r="T38" i="1" s="1"/>
  <c r="U38" i="1" s="1"/>
  <c r="S37" i="1"/>
  <c r="T37" i="1" s="1"/>
  <c r="U37" i="1" s="1"/>
  <c r="S35" i="1"/>
  <c r="T35" i="1" s="1"/>
  <c r="U35" i="1" s="1"/>
  <c r="L14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13" i="1"/>
  <c r="Q13" i="1"/>
  <c r="F13" i="1"/>
  <c r="H13" i="1"/>
  <c r="J13" i="1"/>
  <c r="F14" i="1"/>
  <c r="H14" i="1"/>
  <c r="J14" i="1"/>
  <c r="Q14" i="1"/>
  <c r="V14" i="1" s="1"/>
  <c r="R14" i="1"/>
  <c r="F16" i="1"/>
  <c r="H16" i="1"/>
  <c r="J16" i="1"/>
  <c r="Q16" i="1"/>
  <c r="V16" i="1" s="1"/>
  <c r="R16" i="1"/>
  <c r="F18" i="1"/>
  <c r="H18" i="1"/>
  <c r="J18" i="1"/>
  <c r="Q18" i="1"/>
  <c r="V18" i="1" s="1"/>
  <c r="R18" i="1"/>
  <c r="F19" i="1"/>
  <c r="H19" i="1"/>
  <c r="J19" i="1"/>
  <c r="Q19" i="1"/>
  <c r="V19" i="1" s="1"/>
  <c r="R19" i="1"/>
  <c r="F20" i="1"/>
  <c r="H20" i="1"/>
  <c r="J20" i="1"/>
  <c r="Q20" i="1"/>
  <c r="V20" i="1" s="1"/>
  <c r="R20" i="1"/>
  <c r="F21" i="1"/>
  <c r="H21" i="1"/>
  <c r="J21" i="1"/>
  <c r="Q21" i="1"/>
  <c r="V21" i="1" s="1"/>
  <c r="R21" i="1"/>
  <c r="F22" i="1"/>
  <c r="H22" i="1"/>
  <c r="J22" i="1"/>
  <c r="Q22" i="1"/>
  <c r="V22" i="1" s="1"/>
  <c r="R22" i="1"/>
  <c r="F23" i="1"/>
  <c r="H23" i="1"/>
  <c r="J23" i="1"/>
  <c r="Q23" i="1"/>
  <c r="V23" i="1" s="1"/>
  <c r="R23" i="1"/>
  <c r="F24" i="1"/>
  <c r="H24" i="1"/>
  <c r="J24" i="1"/>
  <c r="Q24" i="1"/>
  <c r="V24" i="1" s="1"/>
  <c r="R24" i="1"/>
  <c r="F25" i="1"/>
  <c r="H25" i="1"/>
  <c r="J25" i="1"/>
  <c r="Q25" i="1"/>
  <c r="V25" i="1" s="1"/>
  <c r="R25" i="1"/>
  <c r="F26" i="1"/>
  <c r="H26" i="1"/>
  <c r="J26" i="1"/>
  <c r="Q26" i="1"/>
  <c r="V26" i="1" s="1"/>
  <c r="R26" i="1"/>
  <c r="F27" i="1"/>
  <c r="H27" i="1"/>
  <c r="J27" i="1"/>
  <c r="Q27" i="1"/>
  <c r="V27" i="1" s="1"/>
  <c r="R27" i="1"/>
  <c r="F28" i="1"/>
  <c r="H28" i="1"/>
  <c r="J28" i="1"/>
  <c r="Q28" i="1"/>
  <c r="V28" i="1" s="1"/>
  <c r="R28" i="1"/>
  <c r="F29" i="1"/>
  <c r="H29" i="1"/>
  <c r="J29" i="1"/>
  <c r="Q29" i="1"/>
  <c r="V29" i="1" s="1"/>
  <c r="R29" i="1"/>
  <c r="S25" i="1" l="1"/>
  <c r="T25" i="1" s="1"/>
  <c r="U25" i="1" s="1"/>
  <c r="S29" i="1"/>
  <c r="T29" i="1" s="1"/>
  <c r="U29" i="1" s="1"/>
  <c r="S21" i="1"/>
  <c r="T21" i="1" s="1"/>
  <c r="U21" i="1" s="1"/>
  <c r="S16" i="1"/>
  <c r="T16" i="1" s="1"/>
  <c r="U16" i="1" s="1"/>
  <c r="S20" i="1"/>
  <c r="T20" i="1" s="1"/>
  <c r="U20" i="1" s="1"/>
  <c r="S27" i="1"/>
  <c r="T27" i="1" s="1"/>
  <c r="U27" i="1" s="1"/>
  <c r="S26" i="1"/>
  <c r="T26" i="1" s="1"/>
  <c r="U26" i="1" s="1"/>
  <c r="R13" i="1"/>
  <c r="S13" i="1" s="1"/>
  <c r="T13" i="1" s="1"/>
  <c r="U13" i="1" s="1"/>
  <c r="S24" i="1"/>
  <c r="T24" i="1" s="1"/>
  <c r="U24" i="1" s="1"/>
  <c r="S19" i="1"/>
  <c r="T19" i="1" s="1"/>
  <c r="U19" i="1" s="1"/>
  <c r="S28" i="1"/>
  <c r="T28" i="1" s="1"/>
  <c r="U28" i="1" s="1"/>
  <c r="S14" i="1"/>
  <c r="T14" i="1" s="1"/>
  <c r="U14" i="1" s="1"/>
  <c r="S23" i="1"/>
  <c r="T23" i="1" s="1"/>
  <c r="U23" i="1" s="1"/>
  <c r="S22" i="1"/>
  <c r="T22" i="1" s="1"/>
  <c r="U22" i="1" s="1"/>
  <c r="S18" i="1"/>
  <c r="T18" i="1" s="1"/>
  <c r="U18" i="1" s="1"/>
  <c r="V13" i="1"/>
  <c r="V61" i="1" s="1"/>
  <c r="E8" i="1" l="1"/>
</calcChain>
</file>

<file path=xl/sharedStrings.xml><?xml version="1.0" encoding="utf-8"?>
<sst xmlns="http://schemas.openxmlformats.org/spreadsheetml/2006/main" count="145" uniqueCount="91">
  <si>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</si>
  <si>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</si>
  <si>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</si>
  <si>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</si>
  <si>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</si>
  <si>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</si>
  <si>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</si>
  <si>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</si>
  <si>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</si>
  <si>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</si>
  <si>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</si>
  <si>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</si>
  <si>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</si>
  <si>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</si>
  <si>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</si>
  <si>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</si>
  <si>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</si>
  <si>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</si>
  <si>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</si>
  <si>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</si>
  <si>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</si>
  <si>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</si>
  <si>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</si>
  <si>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</si>
  <si>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</si>
  <si>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</si>
  <si>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</si>
  <si>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</si>
  <si>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</si>
  <si>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</si>
  <si>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</si>
  <si>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</si>
  <si>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</si>
  <si>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</si>
  <si>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</si>
  <si>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</si>
  <si>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шт.</t>
  </si>
  <si>
    <t>Аккумлятор 6СТ140</t>
  </si>
  <si>
    <t>Щит АВР 80А IP31</t>
  </si>
  <si>
    <t>Провод установочный ПуГВнг(А)-LS 1x6 гибкий силовый медный (ПВ-3) белый ГОСТ 31947</t>
  </si>
  <si>
    <t>Наконечник кабельный КВТ ТМЛс 16-10 медный луженый</t>
  </si>
  <si>
    <t xml:space="preserve"> Автоматический выключатель модульный ВА47-29 1Р 25 А x-ка С</t>
  </si>
  <si>
    <t>Наконечник под пайку П 16-8 (ПМ 16-8) медный луженый</t>
  </si>
  <si>
    <t>Наконечники-гильзы медные луженые (НШВИ) Е2,5-08</t>
  </si>
  <si>
    <t>м</t>
  </si>
  <si>
    <t>кг</t>
  </si>
  <si>
    <t>Автоматический выключатель модульный ВА47-29 3Р 63 А Х-КА С</t>
  </si>
  <si>
    <t>Автоматический выключатель модульный ВА47-29 3Р 32 а Х-КА С</t>
  </si>
  <si>
    <t>В соответствии с п.14.2.7 Положения о закупках Заказчика, ввиду невозможности использования трех и более ценовых предложений (отсутствия предложений по поставке закупаемого оборудования), обоснование НМЦД методом сопоставимых рыночных цен составлено на основе одного ценового предложения.</t>
  </si>
  <si>
    <t>Автоматический выключатель АЕ2056М-100-80А-10In -400АС-У3-КЭАЗ</t>
  </si>
  <si>
    <t>Термоусаживаемые трубки с коэффициентом усадки 2:1 ТУТнг-8/4 по ТУ 2247-011-79523310-2006 красный</t>
  </si>
  <si>
    <t>Термоусаживаемые трубки с коэффициентом усадки 2:1 ТУТнг-8/4 по ТУ 2247-011-79523310-2006 желтый</t>
  </si>
  <si>
    <t>Термоусаживаемые трубки с коэффициентом усадки 2:1 ТУТнг-8/4 по ТУ 2247-011-79523310-2006 синий</t>
  </si>
  <si>
    <t>Термоусаживаемые трубки с коэффициентом усадки 2:1 ТУТнг-8/4 по ТУ 2247-011-79523310-2006 белый</t>
  </si>
  <si>
    <t>Термоусаживаемые трубки с коэффициентом усадки 2:1 ТУТнг-12/6 по ТУ 2247-011-79523310-2006 черный</t>
  </si>
  <si>
    <t>Термоусаживаемые трубки с коэффициентом усадки 2:1 ТУТнг-12/6 по ТУ 2247-011-79523310-2006 красный</t>
  </si>
  <si>
    <t>Термоусаживаемые трубки с коэффициентом усадки 2:1 ТУТнг-12/6 по ТУ 2247-011-79523310-2006 синий</t>
  </si>
  <si>
    <t>Термоусаживаемые трубки с коэффициентом усадки 2:1 ТУТнг-12/6 по ТУ 2247-011-79523310-2006 желтый</t>
  </si>
  <si>
    <t>Термоусаживаемые трубки с коэффициентом усадки 2:1 ТУТнг-12/6 по ТУ 2247-011-79523310-2006 белый</t>
  </si>
  <si>
    <t>Провод установочный ПуГВнг(А)-LS 1x10 гибкий силовый медный (ПВ-3) белый ГОСТ 31947</t>
  </si>
  <si>
    <t xml:space="preserve">Провод установочный ПуГВнг(А)-LS 1х16 гибкий силовой медный (ПВ-3) белый ГОСТ 31947 </t>
  </si>
  <si>
    <t>Кабель ПВС 3*2,5 ГОСТ 7399-97</t>
  </si>
  <si>
    <t>Наконечники-гильзы медные луженые (НШВИ) Е4,0-09</t>
  </si>
  <si>
    <t>Наконечники-гильзы НГИ2 медные луженые с изолированным фланцем под два провода (НШВИ2) НГИ2 16-14</t>
  </si>
  <si>
    <t>Наконечники-гильзы медные луженые (НШВИ) Е6,0-12</t>
  </si>
  <si>
    <t>Наконечники-гильзы медные луженые (НШВИ) Е10-12</t>
  </si>
  <si>
    <t>Наконечники-гильзы медные луженые(НШВИ) Е16-12</t>
  </si>
  <si>
    <t>Ленточная хомут-стяжка Gigant 4,5x200 черный 100 шт</t>
  </si>
  <si>
    <t>Припой ПОС-61 пруток 8 мм, длина 400мм 200г ГОСТ 21931-76</t>
  </si>
  <si>
    <t>Канифоль сосновая марки А ГОСТ 19113-73</t>
  </si>
  <si>
    <t>Термоусаживаемые трубки с коэффициентом усадки 2:1 ТУТнг-8/4 по ТУ 2247-011-79523310-2006 черный</t>
  </si>
  <si>
    <t>Реле напряжения РЭВ-261</t>
  </si>
  <si>
    <t>Блок ТЭН 14 квт 380 В</t>
  </si>
  <si>
    <t>Источник питания 220VAC - 12VDC 3,3А Smartbuy (с разъемами под винт)</t>
  </si>
  <si>
    <t>Выключатели автоматические однополюсные 25 А на DIN-рейкуIEK ВА47-29 25А, В 4.5кА MVA20-1-016-B</t>
  </si>
  <si>
    <t>Автомат под DIN-рейку (трехполюсный) 32А</t>
  </si>
  <si>
    <t>Автомат под DIN-рейку (трехполюсный) 40А</t>
  </si>
  <si>
    <t>Колодка розеточная, 4 гнезда 16А/3,5кВт с заземлением Е-16-4-00-Z</t>
  </si>
  <si>
    <t>Провод ПВС 3х2,5</t>
  </si>
  <si>
    <t>Розетка накладная (5 гнезд) с заземл. Контактом</t>
  </si>
  <si>
    <t>Вилка штепсельная с заземляющим контактом Bylectrica В16-362</t>
  </si>
  <si>
    <t>Наконечник гильза на кабель КВТ НШВИ 6-12</t>
  </si>
  <si>
    <t>Светодиодный уличный прожектор ЭРА LPR023065K100  100 Вт 6500K8000 Лм (или его аналог)</t>
  </si>
  <si>
    <t>Кaбель-канал 25x16 мм, белый</t>
  </si>
  <si>
    <t>Хомут-стяжка нейлоновая 4,8х200 черная</t>
  </si>
  <si>
    <t>Провод пугвнг-lS (ПВ3) 2,5 мм2 желто-зеленый</t>
  </si>
  <si>
    <t>шт</t>
  </si>
  <si>
    <t>уп.</t>
  </si>
  <si>
    <t>№б/н от 07.11.2024г.</t>
  </si>
  <si>
    <t>Кабель ПВС 4*4 ГОСТ 7399-97</t>
  </si>
  <si>
    <t>Наконечники-гильзы НГИ2 медные луженые с изолированным фланцем под два провода (НШВИ2) НГИ2 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</si>
</sst>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4" borderId="1" xfId="0" applyNumberFormat="1" applyFont="1" applyFill="1" applyBorder="1" applyAlignment="1">
      <alignment horizontal="right" vertical="top" shrinkToFit="1"/>
    </xf>
    <xf numFmtId="0" fontId="12" fillId="4" borderId="1" xfId="0" applyFont="1" applyFill="1" applyBorder="1" applyAlignment="1">
      <alignment horizontal="center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166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3" fontId="15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2" fillId="5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center" vertical="top" wrapText="1"/>
    </xf>
    <xf numFmtId="4" fontId="12" fillId="5" borderId="1" xfId="0" applyNumberFormat="1" applyFont="1" applyFill="1" applyBorder="1" applyAlignment="1">
      <alignment horizontal="center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5" borderId="1" xfId="0" applyFont="1" applyFill="1" applyBorder="1" applyAlignment="1">
      <alignment horizontal="center" vertical="top" shrinkToFit="1"/>
    </xf>
    <xf numFmtId="4" fontId="15" fillId="5" borderId="1" xfId="0" applyNumberFormat="1" applyFont="1" applyFill="1" applyBorder="1" applyAlignment="1">
      <alignment horizontal="right" vertical="top" shrinkToFit="1"/>
    </xf>
    <xf numFmtId="0" fontId="12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0" fontId="17" fillId="0" borderId="2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7" fillId="4" borderId="2" xfId="0" applyFont="1" applyFill="1" applyBorder="1" applyAlignment="1">
      <alignment horizontal="justify" vertical="top" wrapText="1"/>
    </xf>
    <xf numFmtId="0" fontId="17" fillId="4" borderId="4" xfId="0" applyFont="1" applyFill="1" applyBorder="1" applyAlignment="1">
      <alignment horizontal="justify" vertical="top" wrapText="1"/>
    </xf>
    <xf numFmtId="0" fontId="17" fillId="4" borderId="3" xfId="0" applyFont="1" applyFill="1" applyBorder="1" applyAlignment="1">
      <alignment horizontal="justify" vertical="top" wrapText="1"/>
    </xf>
    <xf numFmtId="0" fontId="22" fillId="0" borderId="2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</xdr:colOff>
      <xdr:row>65</xdr:row>
      <xdr:rowOff>1922292</xdr:rowOff>
    </xdr:from>
    <xdr:to>
      <xdr:col>3</xdr:col>
      <xdr:colOff>266700</xdr:colOff>
      <xdr:row>65</xdr:row>
      <xdr:rowOff>2186061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4331970" y="16514592"/>
          <a:ext cx="782955" cy="263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100966</xdr:colOff>
      <xdr:row>67</xdr:row>
      <xdr:rowOff>203514</xdr:rowOff>
    </xdr:from>
    <xdr:to>
      <xdr:col>3</xdr:col>
      <xdr:colOff>542924</xdr:colOff>
      <xdr:row>67</xdr:row>
      <xdr:rowOff>555942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117091" y="11863702"/>
          <a:ext cx="1069021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66</xdr:row>
      <xdr:rowOff>422036</xdr:rowOff>
    </xdr:from>
    <xdr:to>
      <xdr:col>4</xdr:col>
      <xdr:colOff>336186</xdr:colOff>
      <xdr:row>67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tabSelected="1" topLeftCell="A59" zoomScaleNormal="120" workbookViewId="0">
      <selection activeCell="AF18" sqref="AF18"/>
    </sheetView>
  </sheetViews>
  <sheetFormatPr defaultRowHeight="15" x14ac:dyDescent="0.25"/>
  <cols>
    <col min="1" max="1" width="4.5703125" style="1" customWidth="1"/>
    <col min="2" max="2" width="60.14062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2.140625" style="1" hidden="1" customWidth="1"/>
    <col min="8" max="8" width="7.5703125" style="1" hidden="1" customWidth="1"/>
    <col min="9" max="9" width="0.140625" style="1" hidden="1" customWidth="1"/>
    <col min="10" max="10" width="17.5703125" style="1" hidden="1" customWidth="1"/>
    <col min="11" max="11" width="0.140625" style="1" hidden="1" customWidth="1"/>
    <col min="12" max="12" width="15.28515625" style="1" hidden="1" customWidth="1"/>
    <col min="13" max="13" width="15.5703125" style="1" hidden="1" customWidth="1"/>
    <col min="14" max="14" width="18.140625" style="1" hidden="1" customWidth="1"/>
    <col min="15" max="15" width="0.140625" style="1" customWidth="1"/>
    <col min="16" max="16" width="12.5703125" style="1" hidden="1" customWidth="1"/>
    <col min="17" max="17" width="10.7109375" style="1" customWidth="1"/>
    <col min="18" max="18" width="10.5703125" style="1" customWidth="1"/>
    <col min="19" max="19" width="13.85546875" style="1" hidden="1" customWidth="1"/>
    <col min="20" max="20" width="11.85546875" style="1" hidden="1" customWidth="1"/>
    <col min="21" max="21" width="14.28515625" style="1" hidden="1" customWidth="1"/>
    <col min="22" max="22" width="18.8554687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5.75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15.75" x14ac:dyDescent="0.25">
      <c r="A6" s="81" t="s">
        <v>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82" t="s">
        <v>5</v>
      </c>
      <c r="B8" s="82"/>
      <c r="C8" s="82"/>
      <c r="D8" s="82"/>
      <c r="E8" s="83">
        <f>SUMIF(V61,"&gt;0")</f>
        <v>330733</v>
      </c>
      <c r="F8" s="83"/>
      <c r="G8" s="84" t="s">
        <v>6</v>
      </c>
      <c r="H8" s="84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40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3"/>
      <c r="S9" s="13"/>
      <c r="T9" s="13"/>
      <c r="U9" s="11" t="s">
        <v>8</v>
      </c>
      <c r="V9" s="16"/>
    </row>
    <row r="10" spans="1:22" ht="15" customHeight="1" x14ac:dyDescent="0.25">
      <c r="A10" s="70" t="s">
        <v>9</v>
      </c>
      <c r="B10" s="75" t="s">
        <v>34</v>
      </c>
      <c r="C10" s="76" t="s">
        <v>35</v>
      </c>
      <c r="D10" s="77"/>
      <c r="E10" s="72" t="s">
        <v>10</v>
      </c>
      <c r="F10" s="72"/>
      <c r="G10" s="72" t="s">
        <v>11</v>
      </c>
      <c r="H10" s="72"/>
      <c r="I10" s="72" t="s">
        <v>12</v>
      </c>
      <c r="J10" s="72"/>
      <c r="K10" s="72" t="s">
        <v>13</v>
      </c>
      <c r="L10" s="72"/>
      <c r="M10" s="72" t="s">
        <v>14</v>
      </c>
      <c r="N10" s="72"/>
      <c r="O10" s="72" t="s">
        <v>15</v>
      </c>
      <c r="P10" s="72"/>
      <c r="Q10" s="71" t="s">
        <v>16</v>
      </c>
      <c r="R10" s="70" t="s">
        <v>17</v>
      </c>
      <c r="S10" s="70" t="s">
        <v>18</v>
      </c>
      <c r="T10" s="70" t="s">
        <v>19</v>
      </c>
      <c r="U10" s="70" t="s">
        <v>20</v>
      </c>
      <c r="V10" s="71" t="s">
        <v>21</v>
      </c>
    </row>
    <row r="11" spans="1:22" ht="29.25" customHeight="1" x14ac:dyDescent="0.25">
      <c r="A11" s="70"/>
      <c r="B11" s="75"/>
      <c r="C11" s="78"/>
      <c r="D11" s="79"/>
      <c r="E11" s="74" t="s">
        <v>88</v>
      </c>
      <c r="F11" s="74"/>
      <c r="G11" s="73"/>
      <c r="H11" s="74"/>
      <c r="I11" s="73"/>
      <c r="J11" s="74"/>
      <c r="K11" s="74"/>
      <c r="L11" s="74"/>
      <c r="M11" s="74"/>
      <c r="N11" s="74"/>
      <c r="O11" s="74"/>
      <c r="P11" s="74"/>
      <c r="Q11" s="71"/>
      <c r="R11" s="70"/>
      <c r="S11" s="70"/>
      <c r="T11" s="70"/>
      <c r="U11" s="70"/>
      <c r="V11" s="71"/>
    </row>
    <row r="12" spans="1:22" ht="27" customHeight="1" x14ac:dyDescent="0.25">
      <c r="A12" s="70"/>
      <c r="B12" s="75"/>
      <c r="C12" s="17" t="s">
        <v>22</v>
      </c>
      <c r="D12" s="19" t="s">
        <v>23</v>
      </c>
      <c r="E12" s="18" t="s">
        <v>24</v>
      </c>
      <c r="F12" s="18" t="s">
        <v>25</v>
      </c>
      <c r="G12" s="18" t="s">
        <v>24</v>
      </c>
      <c r="H12" s="18" t="s">
        <v>25</v>
      </c>
      <c r="I12" s="18" t="s">
        <v>24</v>
      </c>
      <c r="J12" s="18" t="s">
        <v>25</v>
      </c>
      <c r="K12" s="18" t="s">
        <v>24</v>
      </c>
      <c r="L12" s="18" t="s">
        <v>25</v>
      </c>
      <c r="M12" s="18" t="s">
        <v>24</v>
      </c>
      <c r="N12" s="18" t="s">
        <v>25</v>
      </c>
      <c r="O12" s="18" t="s">
        <v>24</v>
      </c>
      <c r="P12" s="18" t="s">
        <v>25</v>
      </c>
      <c r="Q12" s="71"/>
      <c r="R12" s="70"/>
      <c r="S12" s="70"/>
      <c r="T12" s="70"/>
      <c r="U12" s="70"/>
      <c r="V12" s="71"/>
    </row>
    <row r="13" spans="1:22" ht="21" customHeight="1" x14ac:dyDescent="0.25">
      <c r="A13" s="43">
        <v>1</v>
      </c>
      <c r="B13" s="44" t="s">
        <v>37</v>
      </c>
      <c r="C13" s="45" t="s">
        <v>36</v>
      </c>
      <c r="D13" s="46">
        <v>4</v>
      </c>
      <c r="E13" s="35">
        <v>19532</v>
      </c>
      <c r="F13" s="47">
        <f t="shared" ref="F13:F59" si="0">E13*D13</f>
        <v>78128</v>
      </c>
      <c r="G13" s="20"/>
      <c r="H13" s="21">
        <f t="shared" ref="H13:H60" si="1">G13*D13</f>
        <v>0</v>
      </c>
      <c r="I13" s="35"/>
      <c r="J13" s="47">
        <f t="shared" ref="J13:J60" si="2">I13*D13</f>
        <v>0</v>
      </c>
      <c r="K13" s="47"/>
      <c r="L13" s="47">
        <f>K13*D13</f>
        <v>0</v>
      </c>
      <c r="M13" s="47"/>
      <c r="N13" s="47"/>
      <c r="O13" s="47"/>
      <c r="P13" s="21"/>
      <c r="Q13" s="47">
        <f>ROUND(AVERAGE(E13,G13,I13,K13,M13),2)</f>
        <v>19532</v>
      </c>
      <c r="R13" s="48">
        <f t="shared" ref="R13:R60" si="3">COUNTA(E13,G13,I13,K13,M13)</f>
        <v>1</v>
      </c>
      <c r="S13" s="48" t="e">
        <f t="shared" ref="S13:S60" si="4">SQRT((IF(E13&gt;0,POWER(E13-Q13,2),0)+IF(G13&gt;0,POWER(G13-Q13,2),0)+IF(I13&gt;0,POWER(I13-Q13,2),0)+IF(K13&gt;0,POWER(K13-Q13,2),0)+IF(M13&gt;0,POWER(M13-Q13,2),0))/(R13-1))</f>
        <v>#DIV/0!</v>
      </c>
      <c r="T13" s="22" t="e">
        <f t="shared" ref="T13:T60" si="5">S13/Q13*100</f>
        <v>#DIV/0!</v>
      </c>
      <c r="U13" s="22" t="e">
        <f t="shared" ref="U13:U60" si="6">IF(T13&lt;33,$U$8,$U$9)</f>
        <v>#DIV/0!</v>
      </c>
      <c r="V13" s="49">
        <f t="shared" ref="V13:V60" si="7">D13*Q13</f>
        <v>78128</v>
      </c>
    </row>
    <row r="14" spans="1:22" ht="27" customHeight="1" x14ac:dyDescent="0.25">
      <c r="A14" s="43">
        <v>2</v>
      </c>
      <c r="B14" s="44" t="s">
        <v>38</v>
      </c>
      <c r="C14" s="45" t="s">
        <v>36</v>
      </c>
      <c r="D14" s="46">
        <v>1</v>
      </c>
      <c r="E14" s="35">
        <v>42750</v>
      </c>
      <c r="F14" s="47">
        <f t="shared" si="0"/>
        <v>42750</v>
      </c>
      <c r="G14" s="20"/>
      <c r="H14" s="21">
        <f t="shared" si="1"/>
        <v>0</v>
      </c>
      <c r="I14" s="20"/>
      <c r="J14" s="47">
        <f t="shared" si="2"/>
        <v>0</v>
      </c>
      <c r="K14" s="35"/>
      <c r="L14" s="47">
        <f t="shared" ref="L14:L60" si="8">K14*D14</f>
        <v>0</v>
      </c>
      <c r="M14" s="47"/>
      <c r="N14" s="47"/>
      <c r="O14" s="47"/>
      <c r="P14" s="21"/>
      <c r="Q14" s="47">
        <f t="shared" ref="Q14:Q59" si="9">ROUND(AVERAGE(E14,G14,I14,K14,M14),2)</f>
        <v>42750</v>
      </c>
      <c r="R14" s="48">
        <f t="shared" si="3"/>
        <v>1</v>
      </c>
      <c r="S14" s="48" t="e">
        <f t="shared" si="4"/>
        <v>#DIV/0!</v>
      </c>
      <c r="T14" s="22" t="e">
        <f t="shared" si="5"/>
        <v>#DIV/0!</v>
      </c>
      <c r="U14" s="22" t="e">
        <f t="shared" si="6"/>
        <v>#DIV/0!</v>
      </c>
      <c r="V14" s="49">
        <f t="shared" si="7"/>
        <v>42750</v>
      </c>
    </row>
    <row r="15" spans="1:22" ht="27" customHeight="1" x14ac:dyDescent="0.25">
      <c r="A15" s="43">
        <v>3</v>
      </c>
      <c r="B15" s="50" t="s">
        <v>39</v>
      </c>
      <c r="C15" s="51" t="s">
        <v>44</v>
      </c>
      <c r="D15" s="46">
        <v>10</v>
      </c>
      <c r="E15" s="35">
        <v>93</v>
      </c>
      <c r="F15" s="47">
        <f t="shared" si="0"/>
        <v>930</v>
      </c>
      <c r="G15" s="20"/>
      <c r="H15" s="21">
        <f t="shared" si="1"/>
        <v>0</v>
      </c>
      <c r="I15" s="20"/>
      <c r="J15" s="47">
        <f t="shared" si="2"/>
        <v>0</v>
      </c>
      <c r="K15" s="35"/>
      <c r="L15" s="47"/>
      <c r="M15" s="47"/>
      <c r="N15" s="47"/>
      <c r="O15" s="47"/>
      <c r="P15" s="21"/>
      <c r="Q15" s="47">
        <f t="shared" si="9"/>
        <v>93</v>
      </c>
      <c r="R15" s="48">
        <f t="shared" si="3"/>
        <v>1</v>
      </c>
      <c r="S15" s="48" t="e">
        <f t="shared" si="4"/>
        <v>#DIV/0!</v>
      </c>
      <c r="T15" s="22" t="e">
        <f t="shared" si="5"/>
        <v>#DIV/0!</v>
      </c>
      <c r="U15" s="22" t="e">
        <f t="shared" si="6"/>
        <v>#DIV/0!</v>
      </c>
      <c r="V15" s="49">
        <f t="shared" si="7"/>
        <v>930</v>
      </c>
    </row>
    <row r="16" spans="1:22" ht="27" customHeight="1" x14ac:dyDescent="0.25">
      <c r="A16" s="43">
        <v>4</v>
      </c>
      <c r="B16" s="50" t="s">
        <v>59</v>
      </c>
      <c r="C16" s="45" t="s">
        <v>44</v>
      </c>
      <c r="D16" s="46">
        <v>6</v>
      </c>
      <c r="E16" s="35">
        <v>150</v>
      </c>
      <c r="F16" s="47">
        <f t="shared" si="0"/>
        <v>900</v>
      </c>
      <c r="G16" s="20"/>
      <c r="H16" s="21">
        <f t="shared" si="1"/>
        <v>0</v>
      </c>
      <c r="I16" s="20"/>
      <c r="J16" s="47">
        <f t="shared" si="2"/>
        <v>0</v>
      </c>
      <c r="K16" s="35"/>
      <c r="L16" s="47">
        <f t="shared" si="8"/>
        <v>0</v>
      </c>
      <c r="M16" s="47"/>
      <c r="N16" s="47"/>
      <c r="O16" s="47"/>
      <c r="P16" s="21"/>
      <c r="Q16" s="47">
        <f t="shared" si="9"/>
        <v>150</v>
      </c>
      <c r="R16" s="48">
        <f t="shared" si="3"/>
        <v>1</v>
      </c>
      <c r="S16" s="48" t="e">
        <f t="shared" si="4"/>
        <v>#DIV/0!</v>
      </c>
      <c r="T16" s="22" t="e">
        <f t="shared" si="5"/>
        <v>#DIV/0!</v>
      </c>
      <c r="U16" s="22" t="e">
        <f t="shared" si="6"/>
        <v>#DIV/0!</v>
      </c>
      <c r="V16" s="49">
        <f t="shared" si="7"/>
        <v>900</v>
      </c>
    </row>
    <row r="17" spans="1:22" ht="27" customHeight="1" x14ac:dyDescent="0.2">
      <c r="A17" s="43">
        <v>5</v>
      </c>
      <c r="B17" s="52" t="s">
        <v>60</v>
      </c>
      <c r="C17" s="45" t="s">
        <v>44</v>
      </c>
      <c r="D17" s="46">
        <v>6</v>
      </c>
      <c r="E17" s="35">
        <v>244</v>
      </c>
      <c r="F17" s="47">
        <f t="shared" si="0"/>
        <v>1464</v>
      </c>
      <c r="G17" s="20"/>
      <c r="H17" s="21">
        <f t="shared" si="1"/>
        <v>0</v>
      </c>
      <c r="I17" s="20"/>
      <c r="J17" s="47">
        <f t="shared" si="2"/>
        <v>0</v>
      </c>
      <c r="K17" s="35"/>
      <c r="L17" s="47"/>
      <c r="M17" s="47"/>
      <c r="N17" s="47"/>
      <c r="O17" s="47"/>
      <c r="P17" s="21"/>
      <c r="Q17" s="47">
        <f t="shared" si="9"/>
        <v>244</v>
      </c>
      <c r="R17" s="48">
        <f t="shared" si="3"/>
        <v>1</v>
      </c>
      <c r="S17" s="48" t="e">
        <f t="shared" si="4"/>
        <v>#DIV/0!</v>
      </c>
      <c r="T17" s="22" t="e">
        <f t="shared" si="5"/>
        <v>#DIV/0!</v>
      </c>
      <c r="U17" s="22" t="e">
        <f t="shared" si="6"/>
        <v>#DIV/0!</v>
      </c>
      <c r="V17" s="49">
        <f t="shared" si="7"/>
        <v>1464</v>
      </c>
    </row>
    <row r="18" spans="1:22" ht="27" customHeight="1" x14ac:dyDescent="0.25">
      <c r="A18" s="43">
        <v>6</v>
      </c>
      <c r="B18" s="50" t="s">
        <v>61</v>
      </c>
      <c r="C18" s="45" t="s">
        <v>44</v>
      </c>
      <c r="D18" s="46">
        <v>20</v>
      </c>
      <c r="E18" s="35">
        <v>134</v>
      </c>
      <c r="F18" s="47">
        <f t="shared" si="0"/>
        <v>2680</v>
      </c>
      <c r="G18" s="20"/>
      <c r="H18" s="21">
        <f t="shared" si="1"/>
        <v>0</v>
      </c>
      <c r="I18" s="20"/>
      <c r="J18" s="47">
        <f t="shared" si="2"/>
        <v>0</v>
      </c>
      <c r="K18" s="35"/>
      <c r="L18" s="47">
        <f t="shared" si="8"/>
        <v>0</v>
      </c>
      <c r="M18" s="47"/>
      <c r="N18" s="47"/>
      <c r="O18" s="47"/>
      <c r="P18" s="21"/>
      <c r="Q18" s="47">
        <f t="shared" si="9"/>
        <v>134</v>
      </c>
      <c r="R18" s="48">
        <f t="shared" si="3"/>
        <v>1</v>
      </c>
      <c r="S18" s="48" t="e">
        <f t="shared" si="4"/>
        <v>#DIV/0!</v>
      </c>
      <c r="T18" s="22" t="e">
        <f t="shared" si="5"/>
        <v>#DIV/0!</v>
      </c>
      <c r="U18" s="22" t="e">
        <f t="shared" si="6"/>
        <v>#DIV/0!</v>
      </c>
      <c r="V18" s="49">
        <f t="shared" si="7"/>
        <v>2680</v>
      </c>
    </row>
    <row r="19" spans="1:22" ht="27" customHeight="1" x14ac:dyDescent="0.2">
      <c r="A19" s="43">
        <v>7</v>
      </c>
      <c r="B19" s="53" t="s">
        <v>89</v>
      </c>
      <c r="C19" s="45" t="s">
        <v>44</v>
      </c>
      <c r="D19" s="46">
        <v>20</v>
      </c>
      <c r="E19" s="35">
        <v>248</v>
      </c>
      <c r="F19" s="47">
        <f t="shared" si="0"/>
        <v>4960</v>
      </c>
      <c r="G19" s="20"/>
      <c r="H19" s="21">
        <f t="shared" si="1"/>
        <v>0</v>
      </c>
      <c r="I19" s="20"/>
      <c r="J19" s="47">
        <f t="shared" si="2"/>
        <v>0</v>
      </c>
      <c r="K19" s="35"/>
      <c r="L19" s="47">
        <f t="shared" si="8"/>
        <v>0</v>
      </c>
      <c r="M19" s="47"/>
      <c r="N19" s="47"/>
      <c r="O19" s="47"/>
      <c r="P19" s="21"/>
      <c r="Q19" s="47">
        <f t="shared" si="9"/>
        <v>248</v>
      </c>
      <c r="R19" s="48">
        <f t="shared" si="3"/>
        <v>1</v>
      </c>
      <c r="S19" s="48" t="e">
        <f t="shared" si="4"/>
        <v>#DIV/0!</v>
      </c>
      <c r="T19" s="22" t="e">
        <f t="shared" si="5"/>
        <v>#DIV/0!</v>
      </c>
      <c r="U19" s="22" t="e">
        <f t="shared" si="6"/>
        <v>#DIV/0!</v>
      </c>
      <c r="V19" s="49">
        <f t="shared" si="7"/>
        <v>4960</v>
      </c>
    </row>
    <row r="20" spans="1:22" ht="27" customHeight="1" x14ac:dyDescent="0.25">
      <c r="A20" s="43">
        <v>8</v>
      </c>
      <c r="B20" s="54" t="s">
        <v>49</v>
      </c>
      <c r="C20" s="45" t="s">
        <v>36</v>
      </c>
      <c r="D20" s="46">
        <v>2</v>
      </c>
      <c r="E20" s="35">
        <v>4173</v>
      </c>
      <c r="F20" s="47">
        <f t="shared" si="0"/>
        <v>8346</v>
      </c>
      <c r="G20" s="20"/>
      <c r="H20" s="21">
        <f t="shared" si="1"/>
        <v>0</v>
      </c>
      <c r="I20" s="20"/>
      <c r="J20" s="47">
        <f t="shared" si="2"/>
        <v>0</v>
      </c>
      <c r="K20" s="35"/>
      <c r="L20" s="47">
        <f t="shared" si="8"/>
        <v>0</v>
      </c>
      <c r="M20" s="47"/>
      <c r="N20" s="47"/>
      <c r="O20" s="47"/>
      <c r="P20" s="21"/>
      <c r="Q20" s="47">
        <f t="shared" si="9"/>
        <v>4173</v>
      </c>
      <c r="R20" s="48">
        <f t="shared" si="3"/>
        <v>1</v>
      </c>
      <c r="S20" s="48" t="e">
        <f t="shared" si="4"/>
        <v>#DIV/0!</v>
      </c>
      <c r="T20" s="22" t="e">
        <f t="shared" si="5"/>
        <v>#DIV/0!</v>
      </c>
      <c r="U20" s="22" t="e">
        <f t="shared" si="6"/>
        <v>#DIV/0!</v>
      </c>
      <c r="V20" s="49">
        <f t="shared" si="7"/>
        <v>8346</v>
      </c>
    </row>
    <row r="21" spans="1:22" ht="27" customHeight="1" x14ac:dyDescent="0.25">
      <c r="A21" s="43">
        <v>9</v>
      </c>
      <c r="B21" s="55" t="s">
        <v>46</v>
      </c>
      <c r="C21" s="45" t="s">
        <v>36</v>
      </c>
      <c r="D21" s="46">
        <v>1</v>
      </c>
      <c r="E21" s="35">
        <v>698</v>
      </c>
      <c r="F21" s="47">
        <f t="shared" si="0"/>
        <v>698</v>
      </c>
      <c r="G21" s="35"/>
      <c r="H21" s="21">
        <f t="shared" si="1"/>
        <v>0</v>
      </c>
      <c r="I21" s="35"/>
      <c r="J21" s="47">
        <f t="shared" si="2"/>
        <v>0</v>
      </c>
      <c r="K21" s="35"/>
      <c r="L21" s="47">
        <f t="shared" si="8"/>
        <v>0</v>
      </c>
      <c r="M21" s="47"/>
      <c r="N21" s="47"/>
      <c r="O21" s="47"/>
      <c r="P21" s="21"/>
      <c r="Q21" s="47">
        <f t="shared" si="9"/>
        <v>698</v>
      </c>
      <c r="R21" s="48">
        <f t="shared" si="3"/>
        <v>1</v>
      </c>
      <c r="S21" s="48" t="e">
        <f t="shared" si="4"/>
        <v>#DIV/0!</v>
      </c>
      <c r="T21" s="22" t="e">
        <f t="shared" si="5"/>
        <v>#DIV/0!</v>
      </c>
      <c r="U21" s="22" t="e">
        <f t="shared" si="6"/>
        <v>#DIV/0!</v>
      </c>
      <c r="V21" s="49">
        <f t="shared" si="7"/>
        <v>698</v>
      </c>
    </row>
    <row r="22" spans="1:22" ht="27" customHeight="1" x14ac:dyDescent="0.25">
      <c r="A22" s="43">
        <v>10</v>
      </c>
      <c r="B22" s="55" t="s">
        <v>47</v>
      </c>
      <c r="C22" s="45" t="s">
        <v>36</v>
      </c>
      <c r="D22" s="46">
        <v>2</v>
      </c>
      <c r="E22" s="35">
        <v>564</v>
      </c>
      <c r="F22" s="47">
        <f t="shared" si="0"/>
        <v>1128</v>
      </c>
      <c r="G22" s="20"/>
      <c r="H22" s="21">
        <f t="shared" si="1"/>
        <v>0</v>
      </c>
      <c r="I22" s="20"/>
      <c r="J22" s="47">
        <f t="shared" si="2"/>
        <v>0</v>
      </c>
      <c r="K22" s="35"/>
      <c r="L22" s="47">
        <f t="shared" si="8"/>
        <v>0</v>
      </c>
      <c r="M22" s="47"/>
      <c r="N22" s="47"/>
      <c r="O22" s="47"/>
      <c r="P22" s="21"/>
      <c r="Q22" s="47">
        <f t="shared" si="9"/>
        <v>564</v>
      </c>
      <c r="R22" s="48">
        <f t="shared" si="3"/>
        <v>1</v>
      </c>
      <c r="S22" s="48" t="e">
        <f t="shared" si="4"/>
        <v>#DIV/0!</v>
      </c>
      <c r="T22" s="22" t="e">
        <f t="shared" si="5"/>
        <v>#DIV/0!</v>
      </c>
      <c r="U22" s="22" t="e">
        <f t="shared" si="6"/>
        <v>#DIV/0!</v>
      </c>
      <c r="V22" s="49">
        <f t="shared" si="7"/>
        <v>1128</v>
      </c>
    </row>
    <row r="23" spans="1:22" ht="27" customHeight="1" x14ac:dyDescent="0.25">
      <c r="A23" s="43">
        <v>11</v>
      </c>
      <c r="B23" s="55" t="s">
        <v>41</v>
      </c>
      <c r="C23" s="45" t="s">
        <v>36</v>
      </c>
      <c r="D23" s="46">
        <v>5</v>
      </c>
      <c r="E23" s="35">
        <v>165</v>
      </c>
      <c r="F23" s="47">
        <f t="shared" si="0"/>
        <v>825</v>
      </c>
      <c r="G23" s="20"/>
      <c r="H23" s="21">
        <f t="shared" si="1"/>
        <v>0</v>
      </c>
      <c r="I23" s="20"/>
      <c r="J23" s="47">
        <f t="shared" si="2"/>
        <v>0</v>
      </c>
      <c r="K23" s="35"/>
      <c r="L23" s="47">
        <f t="shared" si="8"/>
        <v>0</v>
      </c>
      <c r="M23" s="47"/>
      <c r="N23" s="47"/>
      <c r="O23" s="47"/>
      <c r="P23" s="21"/>
      <c r="Q23" s="47">
        <f t="shared" si="9"/>
        <v>165</v>
      </c>
      <c r="R23" s="48">
        <f t="shared" si="3"/>
        <v>1</v>
      </c>
      <c r="S23" s="48" t="e">
        <f t="shared" si="4"/>
        <v>#DIV/0!</v>
      </c>
      <c r="T23" s="22" t="e">
        <f t="shared" si="5"/>
        <v>#DIV/0!</v>
      </c>
      <c r="U23" s="22" t="e">
        <f t="shared" si="6"/>
        <v>#DIV/0!</v>
      </c>
      <c r="V23" s="49">
        <f t="shared" si="7"/>
        <v>825</v>
      </c>
    </row>
    <row r="24" spans="1:22" ht="27" customHeight="1" x14ac:dyDescent="0.25">
      <c r="A24" s="43">
        <v>12</v>
      </c>
      <c r="B24" s="55" t="s">
        <v>42</v>
      </c>
      <c r="C24" s="45" t="s">
        <v>36</v>
      </c>
      <c r="D24" s="46">
        <v>50</v>
      </c>
      <c r="E24" s="35">
        <v>61</v>
      </c>
      <c r="F24" s="47">
        <f t="shared" si="0"/>
        <v>3050</v>
      </c>
      <c r="G24" s="20"/>
      <c r="H24" s="21">
        <f t="shared" si="1"/>
        <v>0</v>
      </c>
      <c r="I24" s="20"/>
      <c r="J24" s="47">
        <f t="shared" si="2"/>
        <v>0</v>
      </c>
      <c r="K24" s="35"/>
      <c r="L24" s="47">
        <f t="shared" si="8"/>
        <v>0</v>
      </c>
      <c r="M24" s="47"/>
      <c r="N24" s="47"/>
      <c r="O24" s="47"/>
      <c r="P24" s="21"/>
      <c r="Q24" s="47">
        <f t="shared" si="9"/>
        <v>61</v>
      </c>
      <c r="R24" s="48">
        <f t="shared" si="3"/>
        <v>1</v>
      </c>
      <c r="S24" s="48" t="e">
        <f t="shared" si="4"/>
        <v>#DIV/0!</v>
      </c>
      <c r="T24" s="22" t="e">
        <f t="shared" si="5"/>
        <v>#DIV/0!</v>
      </c>
      <c r="U24" s="22" t="e">
        <f t="shared" si="6"/>
        <v>#DIV/0!</v>
      </c>
      <c r="V24" s="49">
        <f t="shared" si="7"/>
        <v>3050</v>
      </c>
    </row>
    <row r="25" spans="1:22" ht="27" customHeight="1" x14ac:dyDescent="0.25">
      <c r="A25" s="43">
        <v>13</v>
      </c>
      <c r="B25" s="55" t="s">
        <v>40</v>
      </c>
      <c r="C25" s="45" t="s">
        <v>36</v>
      </c>
      <c r="D25" s="46">
        <v>50</v>
      </c>
      <c r="E25" s="35">
        <v>45</v>
      </c>
      <c r="F25" s="47">
        <f t="shared" si="0"/>
        <v>2250</v>
      </c>
      <c r="G25" s="20"/>
      <c r="H25" s="21">
        <f t="shared" si="1"/>
        <v>0</v>
      </c>
      <c r="I25" s="20"/>
      <c r="J25" s="47">
        <f t="shared" si="2"/>
        <v>0</v>
      </c>
      <c r="K25" s="35"/>
      <c r="L25" s="47">
        <f t="shared" si="8"/>
        <v>0</v>
      </c>
      <c r="M25" s="47"/>
      <c r="N25" s="47"/>
      <c r="O25" s="47"/>
      <c r="P25" s="21"/>
      <c r="Q25" s="47">
        <f t="shared" si="9"/>
        <v>45</v>
      </c>
      <c r="R25" s="48">
        <f t="shared" si="3"/>
        <v>1</v>
      </c>
      <c r="S25" s="48" t="e">
        <f t="shared" si="4"/>
        <v>#DIV/0!</v>
      </c>
      <c r="T25" s="22" t="e">
        <f t="shared" si="5"/>
        <v>#DIV/0!</v>
      </c>
      <c r="U25" s="48" t="e">
        <f t="shared" si="6"/>
        <v>#DIV/0!</v>
      </c>
      <c r="V25" s="49">
        <f t="shared" si="7"/>
        <v>2250</v>
      </c>
    </row>
    <row r="26" spans="1:22" ht="27" customHeight="1" x14ac:dyDescent="0.25">
      <c r="A26" s="43">
        <v>14</v>
      </c>
      <c r="B26" s="55" t="s">
        <v>43</v>
      </c>
      <c r="C26" s="45" t="s">
        <v>36</v>
      </c>
      <c r="D26" s="46">
        <v>50</v>
      </c>
      <c r="E26" s="35">
        <v>1.7</v>
      </c>
      <c r="F26" s="47">
        <f t="shared" si="0"/>
        <v>85</v>
      </c>
      <c r="G26" s="20"/>
      <c r="H26" s="21">
        <f t="shared" si="1"/>
        <v>0</v>
      </c>
      <c r="I26" s="35"/>
      <c r="J26" s="47">
        <f t="shared" si="2"/>
        <v>0</v>
      </c>
      <c r="K26" s="35"/>
      <c r="L26" s="47">
        <f t="shared" si="8"/>
        <v>0</v>
      </c>
      <c r="M26" s="47"/>
      <c r="N26" s="47"/>
      <c r="O26" s="47"/>
      <c r="P26" s="21"/>
      <c r="Q26" s="47">
        <f t="shared" si="9"/>
        <v>1.7</v>
      </c>
      <c r="R26" s="48">
        <f t="shared" si="3"/>
        <v>1</v>
      </c>
      <c r="S26" s="48" t="e">
        <f t="shared" si="4"/>
        <v>#DIV/0!</v>
      </c>
      <c r="T26" s="22" t="e">
        <f t="shared" si="5"/>
        <v>#DIV/0!</v>
      </c>
      <c r="U26" s="48" t="e">
        <f t="shared" si="6"/>
        <v>#DIV/0!</v>
      </c>
      <c r="V26" s="49">
        <f t="shared" si="7"/>
        <v>85</v>
      </c>
    </row>
    <row r="27" spans="1:22" ht="27" customHeight="1" x14ac:dyDescent="0.25">
      <c r="A27" s="43">
        <v>15</v>
      </c>
      <c r="B27" s="54" t="s">
        <v>62</v>
      </c>
      <c r="C27" s="45" t="s">
        <v>36</v>
      </c>
      <c r="D27" s="46">
        <v>50</v>
      </c>
      <c r="E27" s="35">
        <v>3.5</v>
      </c>
      <c r="F27" s="47">
        <f t="shared" si="0"/>
        <v>175</v>
      </c>
      <c r="G27" s="20"/>
      <c r="H27" s="21">
        <f t="shared" si="1"/>
        <v>0</v>
      </c>
      <c r="I27" s="20"/>
      <c r="J27" s="47">
        <f t="shared" si="2"/>
        <v>0</v>
      </c>
      <c r="K27" s="35"/>
      <c r="L27" s="47">
        <f t="shared" si="8"/>
        <v>0</v>
      </c>
      <c r="M27" s="47"/>
      <c r="N27" s="47"/>
      <c r="O27" s="47"/>
      <c r="P27" s="21"/>
      <c r="Q27" s="47">
        <f t="shared" si="9"/>
        <v>3.5</v>
      </c>
      <c r="R27" s="48">
        <f t="shared" si="3"/>
        <v>1</v>
      </c>
      <c r="S27" s="48" t="e">
        <f t="shared" si="4"/>
        <v>#DIV/0!</v>
      </c>
      <c r="T27" s="22" t="e">
        <f t="shared" si="5"/>
        <v>#DIV/0!</v>
      </c>
      <c r="U27" s="48" t="e">
        <f t="shared" si="6"/>
        <v>#DIV/0!</v>
      </c>
      <c r="V27" s="49">
        <f t="shared" si="7"/>
        <v>175</v>
      </c>
    </row>
    <row r="28" spans="1:22" ht="27" customHeight="1" x14ac:dyDescent="0.25">
      <c r="A28" s="43">
        <v>16</v>
      </c>
      <c r="B28" s="54" t="s">
        <v>64</v>
      </c>
      <c r="C28" s="45" t="s">
        <v>36</v>
      </c>
      <c r="D28" s="46">
        <v>50</v>
      </c>
      <c r="E28" s="35">
        <v>3.5</v>
      </c>
      <c r="F28" s="47">
        <f t="shared" si="0"/>
        <v>175</v>
      </c>
      <c r="G28" s="20"/>
      <c r="H28" s="21">
        <f t="shared" si="1"/>
        <v>0</v>
      </c>
      <c r="I28" s="20"/>
      <c r="J28" s="47">
        <f t="shared" si="2"/>
        <v>0</v>
      </c>
      <c r="K28" s="35"/>
      <c r="L28" s="47">
        <f t="shared" si="8"/>
        <v>0</v>
      </c>
      <c r="M28" s="47"/>
      <c r="N28" s="47"/>
      <c r="O28" s="47"/>
      <c r="P28" s="21"/>
      <c r="Q28" s="47">
        <f t="shared" si="9"/>
        <v>3.5</v>
      </c>
      <c r="R28" s="48">
        <f t="shared" si="3"/>
        <v>1</v>
      </c>
      <c r="S28" s="48" t="e">
        <f t="shared" si="4"/>
        <v>#DIV/0!</v>
      </c>
      <c r="T28" s="22" t="e">
        <f t="shared" si="5"/>
        <v>#DIV/0!</v>
      </c>
      <c r="U28" s="48" t="e">
        <f t="shared" si="6"/>
        <v>#DIV/0!</v>
      </c>
      <c r="V28" s="49">
        <f t="shared" si="7"/>
        <v>175</v>
      </c>
    </row>
    <row r="29" spans="1:22" ht="27" customHeight="1" x14ac:dyDescent="0.25">
      <c r="A29" s="43">
        <v>17</v>
      </c>
      <c r="B29" s="54" t="s">
        <v>65</v>
      </c>
      <c r="C29" s="45" t="s">
        <v>36</v>
      </c>
      <c r="D29" s="46">
        <v>50</v>
      </c>
      <c r="E29" s="35">
        <v>2.5</v>
      </c>
      <c r="F29" s="47">
        <f t="shared" si="0"/>
        <v>125</v>
      </c>
      <c r="G29" s="20"/>
      <c r="H29" s="21">
        <f t="shared" si="1"/>
        <v>0</v>
      </c>
      <c r="I29" s="35"/>
      <c r="J29" s="47">
        <f t="shared" si="2"/>
        <v>0</v>
      </c>
      <c r="K29" s="35"/>
      <c r="L29" s="47">
        <f t="shared" si="8"/>
        <v>0</v>
      </c>
      <c r="M29" s="47"/>
      <c r="N29" s="47"/>
      <c r="O29" s="47"/>
      <c r="P29" s="21"/>
      <c r="Q29" s="47">
        <f t="shared" si="9"/>
        <v>2.5</v>
      </c>
      <c r="R29" s="48">
        <f t="shared" si="3"/>
        <v>1</v>
      </c>
      <c r="S29" s="48" t="e">
        <f t="shared" si="4"/>
        <v>#DIV/0!</v>
      </c>
      <c r="T29" s="22" t="e">
        <f t="shared" si="5"/>
        <v>#DIV/0!</v>
      </c>
      <c r="U29" s="48" t="e">
        <f t="shared" si="6"/>
        <v>#DIV/0!</v>
      </c>
      <c r="V29" s="49">
        <f t="shared" si="7"/>
        <v>125</v>
      </c>
    </row>
    <row r="30" spans="1:22" ht="27" customHeight="1" x14ac:dyDescent="0.25">
      <c r="A30" s="43">
        <v>18</v>
      </c>
      <c r="B30" s="54" t="s">
        <v>66</v>
      </c>
      <c r="C30" s="45" t="s">
        <v>36</v>
      </c>
      <c r="D30" s="46">
        <v>50</v>
      </c>
      <c r="E30" s="35">
        <v>3</v>
      </c>
      <c r="F30" s="47">
        <f t="shared" si="0"/>
        <v>150</v>
      </c>
      <c r="G30" s="20"/>
      <c r="H30" s="21">
        <f t="shared" si="1"/>
        <v>0</v>
      </c>
      <c r="I30" s="35"/>
      <c r="J30" s="47">
        <f t="shared" si="2"/>
        <v>0</v>
      </c>
      <c r="K30" s="35"/>
      <c r="L30" s="47">
        <f t="shared" si="8"/>
        <v>0</v>
      </c>
      <c r="M30" s="47"/>
      <c r="N30" s="47"/>
      <c r="O30" s="47"/>
      <c r="P30" s="21"/>
      <c r="Q30" s="47">
        <f t="shared" si="9"/>
        <v>3</v>
      </c>
      <c r="R30" s="48">
        <f t="shared" si="3"/>
        <v>1</v>
      </c>
      <c r="S30" s="48" t="e">
        <f t="shared" si="4"/>
        <v>#DIV/0!</v>
      </c>
      <c r="T30" s="22" t="e">
        <f t="shared" si="5"/>
        <v>#DIV/0!</v>
      </c>
      <c r="U30" s="48" t="e">
        <f t="shared" si="6"/>
        <v>#DIV/0!</v>
      </c>
      <c r="V30" s="49">
        <f t="shared" si="7"/>
        <v>150</v>
      </c>
    </row>
    <row r="31" spans="1:22" ht="27" customHeight="1" x14ac:dyDescent="0.25">
      <c r="A31" s="43">
        <v>19</v>
      </c>
      <c r="B31" s="50" t="s">
        <v>90</v>
      </c>
      <c r="C31" s="43" t="s">
        <v>36</v>
      </c>
      <c r="D31" s="46">
        <v>50</v>
      </c>
      <c r="E31" s="35">
        <v>8</v>
      </c>
      <c r="F31" s="47">
        <f t="shared" si="0"/>
        <v>400</v>
      </c>
      <c r="G31" s="20"/>
      <c r="H31" s="21">
        <f t="shared" si="1"/>
        <v>0</v>
      </c>
      <c r="I31" s="35"/>
      <c r="J31" s="47">
        <f t="shared" si="2"/>
        <v>0</v>
      </c>
      <c r="K31" s="35"/>
      <c r="L31" s="47">
        <f t="shared" si="8"/>
        <v>0</v>
      </c>
      <c r="M31" s="47"/>
      <c r="N31" s="47"/>
      <c r="O31" s="47"/>
      <c r="P31" s="21"/>
      <c r="Q31" s="47">
        <f t="shared" si="9"/>
        <v>8</v>
      </c>
      <c r="R31" s="48">
        <f t="shared" si="3"/>
        <v>1</v>
      </c>
      <c r="S31" s="48" t="e">
        <f t="shared" si="4"/>
        <v>#DIV/0!</v>
      </c>
      <c r="T31" s="22" t="e">
        <f t="shared" si="5"/>
        <v>#DIV/0!</v>
      </c>
      <c r="U31" s="48" t="e">
        <f t="shared" si="6"/>
        <v>#DIV/0!</v>
      </c>
      <c r="V31" s="49">
        <f t="shared" si="7"/>
        <v>400</v>
      </c>
    </row>
    <row r="32" spans="1:22" ht="27" customHeight="1" x14ac:dyDescent="0.25">
      <c r="A32" s="43">
        <v>20</v>
      </c>
      <c r="B32" s="50" t="s">
        <v>63</v>
      </c>
      <c r="C32" s="45" t="s">
        <v>36</v>
      </c>
      <c r="D32" s="46">
        <v>20</v>
      </c>
      <c r="E32" s="35">
        <v>17.5</v>
      </c>
      <c r="F32" s="47">
        <f t="shared" si="0"/>
        <v>350</v>
      </c>
      <c r="G32" s="20"/>
      <c r="H32" s="21">
        <f t="shared" si="1"/>
        <v>0</v>
      </c>
      <c r="I32" s="35"/>
      <c r="J32" s="47">
        <f t="shared" si="2"/>
        <v>0</v>
      </c>
      <c r="K32" s="35"/>
      <c r="L32" s="47">
        <f t="shared" si="8"/>
        <v>0</v>
      </c>
      <c r="M32" s="47"/>
      <c r="N32" s="47"/>
      <c r="O32" s="47"/>
      <c r="P32" s="21"/>
      <c r="Q32" s="47">
        <f t="shared" si="9"/>
        <v>17.5</v>
      </c>
      <c r="R32" s="48">
        <f t="shared" si="3"/>
        <v>1</v>
      </c>
      <c r="S32" s="48" t="e">
        <f t="shared" si="4"/>
        <v>#DIV/0!</v>
      </c>
      <c r="T32" s="22" t="e">
        <f t="shared" si="5"/>
        <v>#DIV/0!</v>
      </c>
      <c r="U32" s="48" t="e">
        <f t="shared" si="6"/>
        <v>#DIV/0!</v>
      </c>
      <c r="V32" s="49">
        <f t="shared" si="7"/>
        <v>350</v>
      </c>
    </row>
    <row r="33" spans="1:22" ht="27" customHeight="1" x14ac:dyDescent="0.25">
      <c r="A33" s="43">
        <v>21</v>
      </c>
      <c r="B33" s="50" t="s">
        <v>67</v>
      </c>
      <c r="C33" s="43" t="s">
        <v>87</v>
      </c>
      <c r="D33" s="46">
        <v>1</v>
      </c>
      <c r="E33" s="35">
        <v>189</v>
      </c>
      <c r="F33" s="47">
        <f t="shared" si="0"/>
        <v>189</v>
      </c>
      <c r="G33" s="20"/>
      <c r="H33" s="21">
        <f t="shared" si="1"/>
        <v>0</v>
      </c>
      <c r="I33" s="35"/>
      <c r="J33" s="47">
        <f t="shared" si="2"/>
        <v>0</v>
      </c>
      <c r="K33" s="35"/>
      <c r="L33" s="47">
        <f t="shared" si="8"/>
        <v>0</v>
      </c>
      <c r="M33" s="47"/>
      <c r="N33" s="47"/>
      <c r="O33" s="47"/>
      <c r="P33" s="21"/>
      <c r="Q33" s="47">
        <f t="shared" si="9"/>
        <v>189</v>
      </c>
      <c r="R33" s="48">
        <f t="shared" si="3"/>
        <v>1</v>
      </c>
      <c r="S33" s="48" t="e">
        <f t="shared" si="4"/>
        <v>#DIV/0!</v>
      </c>
      <c r="T33" s="22" t="e">
        <f t="shared" si="5"/>
        <v>#DIV/0!</v>
      </c>
      <c r="U33" s="48" t="e">
        <f t="shared" si="6"/>
        <v>#DIV/0!</v>
      </c>
      <c r="V33" s="49">
        <f t="shared" si="7"/>
        <v>189</v>
      </c>
    </row>
    <row r="34" spans="1:22" ht="27" customHeight="1" x14ac:dyDescent="0.25">
      <c r="A34" s="43">
        <v>22</v>
      </c>
      <c r="B34" s="50" t="s">
        <v>68</v>
      </c>
      <c r="C34" s="45" t="s">
        <v>45</v>
      </c>
      <c r="D34" s="46">
        <v>2</v>
      </c>
      <c r="E34" s="35">
        <v>9198</v>
      </c>
      <c r="F34" s="47">
        <f t="shared" si="0"/>
        <v>18396</v>
      </c>
      <c r="G34" s="20"/>
      <c r="H34" s="21">
        <f t="shared" si="1"/>
        <v>0</v>
      </c>
      <c r="I34" s="35"/>
      <c r="J34" s="47">
        <f t="shared" si="2"/>
        <v>0</v>
      </c>
      <c r="K34" s="35"/>
      <c r="L34" s="47">
        <f t="shared" si="8"/>
        <v>0</v>
      </c>
      <c r="M34" s="47"/>
      <c r="N34" s="47"/>
      <c r="O34" s="47"/>
      <c r="P34" s="21"/>
      <c r="Q34" s="47">
        <f t="shared" si="9"/>
        <v>9198</v>
      </c>
      <c r="R34" s="48">
        <f t="shared" si="3"/>
        <v>1</v>
      </c>
      <c r="S34" s="48" t="e">
        <f t="shared" si="4"/>
        <v>#DIV/0!</v>
      </c>
      <c r="T34" s="22" t="e">
        <f t="shared" si="5"/>
        <v>#DIV/0!</v>
      </c>
      <c r="U34" s="48" t="e">
        <f t="shared" si="6"/>
        <v>#DIV/0!</v>
      </c>
      <c r="V34" s="49">
        <f t="shared" si="7"/>
        <v>18396</v>
      </c>
    </row>
    <row r="35" spans="1:22" ht="27" customHeight="1" x14ac:dyDescent="0.25">
      <c r="A35" s="43">
        <v>23</v>
      </c>
      <c r="B35" s="50" t="s">
        <v>69</v>
      </c>
      <c r="C35" s="43" t="s">
        <v>45</v>
      </c>
      <c r="D35" s="46">
        <v>1</v>
      </c>
      <c r="E35" s="35">
        <v>1176</v>
      </c>
      <c r="F35" s="47">
        <f t="shared" si="0"/>
        <v>1176</v>
      </c>
      <c r="G35" s="20"/>
      <c r="H35" s="21">
        <f t="shared" si="1"/>
        <v>0</v>
      </c>
      <c r="I35" s="35"/>
      <c r="J35" s="47">
        <f t="shared" si="2"/>
        <v>0</v>
      </c>
      <c r="K35" s="35"/>
      <c r="L35" s="47">
        <f t="shared" si="8"/>
        <v>0</v>
      </c>
      <c r="M35" s="47"/>
      <c r="N35" s="47"/>
      <c r="O35" s="47"/>
      <c r="P35" s="21"/>
      <c r="Q35" s="47">
        <f t="shared" si="9"/>
        <v>1176</v>
      </c>
      <c r="R35" s="48">
        <f t="shared" si="3"/>
        <v>1</v>
      </c>
      <c r="S35" s="48" t="e">
        <f t="shared" si="4"/>
        <v>#DIV/0!</v>
      </c>
      <c r="T35" s="22" t="e">
        <f t="shared" si="5"/>
        <v>#DIV/0!</v>
      </c>
      <c r="U35" s="48" t="e">
        <f t="shared" si="6"/>
        <v>#DIV/0!</v>
      </c>
      <c r="V35" s="49">
        <f t="shared" si="7"/>
        <v>1176</v>
      </c>
    </row>
    <row r="36" spans="1:22" ht="27" customHeight="1" x14ac:dyDescent="0.25">
      <c r="A36" s="43">
        <v>24</v>
      </c>
      <c r="B36" s="50" t="s">
        <v>70</v>
      </c>
      <c r="C36" s="45" t="s">
        <v>44</v>
      </c>
      <c r="D36" s="46">
        <v>1</v>
      </c>
      <c r="E36" s="35">
        <v>14</v>
      </c>
      <c r="F36" s="47">
        <f t="shared" si="0"/>
        <v>14</v>
      </c>
      <c r="G36" s="20"/>
      <c r="H36" s="21">
        <f t="shared" si="1"/>
        <v>0</v>
      </c>
      <c r="I36" s="35"/>
      <c r="J36" s="47">
        <f t="shared" si="2"/>
        <v>0</v>
      </c>
      <c r="K36" s="35"/>
      <c r="L36" s="47">
        <f t="shared" si="8"/>
        <v>0</v>
      </c>
      <c r="M36" s="47"/>
      <c r="N36" s="47"/>
      <c r="O36" s="47"/>
      <c r="P36" s="21"/>
      <c r="Q36" s="47">
        <f t="shared" si="9"/>
        <v>14</v>
      </c>
      <c r="R36" s="48">
        <f t="shared" si="3"/>
        <v>1</v>
      </c>
      <c r="S36" s="48" t="e">
        <f t="shared" si="4"/>
        <v>#DIV/0!</v>
      </c>
      <c r="T36" s="22" t="e">
        <f t="shared" si="5"/>
        <v>#DIV/0!</v>
      </c>
      <c r="U36" s="48" t="e">
        <f t="shared" si="6"/>
        <v>#DIV/0!</v>
      </c>
      <c r="V36" s="49">
        <f t="shared" si="7"/>
        <v>14</v>
      </c>
    </row>
    <row r="37" spans="1:22" ht="27" customHeight="1" x14ac:dyDescent="0.25">
      <c r="A37" s="43">
        <v>25</v>
      </c>
      <c r="B37" s="50" t="s">
        <v>50</v>
      </c>
      <c r="C37" s="45" t="s">
        <v>44</v>
      </c>
      <c r="D37" s="46">
        <v>1</v>
      </c>
      <c r="E37" s="35">
        <v>14</v>
      </c>
      <c r="F37" s="47">
        <f t="shared" si="0"/>
        <v>14</v>
      </c>
      <c r="G37" s="20"/>
      <c r="H37" s="21">
        <f t="shared" si="1"/>
        <v>0</v>
      </c>
      <c r="I37" s="35"/>
      <c r="J37" s="47">
        <f t="shared" si="2"/>
        <v>0</v>
      </c>
      <c r="K37" s="35"/>
      <c r="L37" s="47">
        <f t="shared" si="8"/>
        <v>0</v>
      </c>
      <c r="M37" s="47"/>
      <c r="N37" s="47"/>
      <c r="O37" s="47"/>
      <c r="P37" s="21"/>
      <c r="Q37" s="47">
        <f t="shared" si="9"/>
        <v>14</v>
      </c>
      <c r="R37" s="48">
        <f t="shared" si="3"/>
        <v>1</v>
      </c>
      <c r="S37" s="48" t="e">
        <f t="shared" si="4"/>
        <v>#DIV/0!</v>
      </c>
      <c r="T37" s="22" t="e">
        <f t="shared" si="5"/>
        <v>#DIV/0!</v>
      </c>
      <c r="U37" s="48" t="e">
        <f t="shared" si="6"/>
        <v>#DIV/0!</v>
      </c>
      <c r="V37" s="49">
        <f t="shared" si="7"/>
        <v>14</v>
      </c>
    </row>
    <row r="38" spans="1:22" ht="27" customHeight="1" x14ac:dyDescent="0.25">
      <c r="A38" s="43">
        <v>26</v>
      </c>
      <c r="B38" s="50" t="s">
        <v>51</v>
      </c>
      <c r="C38" s="45" t="s">
        <v>44</v>
      </c>
      <c r="D38" s="46">
        <v>1</v>
      </c>
      <c r="E38" s="35">
        <v>14</v>
      </c>
      <c r="F38" s="47">
        <f t="shared" si="0"/>
        <v>14</v>
      </c>
      <c r="G38" s="20"/>
      <c r="H38" s="21">
        <f t="shared" si="1"/>
        <v>0</v>
      </c>
      <c r="I38" s="35"/>
      <c r="J38" s="47">
        <f t="shared" si="2"/>
        <v>0</v>
      </c>
      <c r="K38" s="35"/>
      <c r="L38" s="47">
        <f t="shared" si="8"/>
        <v>0</v>
      </c>
      <c r="M38" s="47"/>
      <c r="N38" s="47"/>
      <c r="O38" s="47"/>
      <c r="P38" s="21"/>
      <c r="Q38" s="47">
        <f t="shared" si="9"/>
        <v>14</v>
      </c>
      <c r="R38" s="48">
        <f t="shared" si="3"/>
        <v>1</v>
      </c>
      <c r="S38" s="48" t="e">
        <f t="shared" si="4"/>
        <v>#DIV/0!</v>
      </c>
      <c r="T38" s="22" t="e">
        <f t="shared" si="5"/>
        <v>#DIV/0!</v>
      </c>
      <c r="U38" s="48" t="e">
        <f t="shared" si="6"/>
        <v>#DIV/0!</v>
      </c>
      <c r="V38" s="49">
        <f t="shared" si="7"/>
        <v>14</v>
      </c>
    </row>
    <row r="39" spans="1:22" ht="27" customHeight="1" x14ac:dyDescent="0.25">
      <c r="A39" s="43">
        <v>27</v>
      </c>
      <c r="B39" s="50" t="s">
        <v>52</v>
      </c>
      <c r="C39" s="45" t="s">
        <v>44</v>
      </c>
      <c r="D39" s="46">
        <v>1</v>
      </c>
      <c r="E39" s="35">
        <v>14</v>
      </c>
      <c r="F39" s="47">
        <f t="shared" si="0"/>
        <v>14</v>
      </c>
      <c r="G39" s="20"/>
      <c r="H39" s="21">
        <f t="shared" si="1"/>
        <v>0</v>
      </c>
      <c r="I39" s="35"/>
      <c r="J39" s="47">
        <f t="shared" si="2"/>
        <v>0</v>
      </c>
      <c r="K39" s="35"/>
      <c r="L39" s="47">
        <f t="shared" si="8"/>
        <v>0</v>
      </c>
      <c r="M39" s="47"/>
      <c r="N39" s="47"/>
      <c r="O39" s="47"/>
      <c r="P39" s="21"/>
      <c r="Q39" s="47">
        <f t="shared" si="9"/>
        <v>14</v>
      </c>
      <c r="R39" s="48">
        <f t="shared" si="3"/>
        <v>1</v>
      </c>
      <c r="S39" s="48" t="e">
        <f t="shared" si="4"/>
        <v>#DIV/0!</v>
      </c>
      <c r="T39" s="22" t="e">
        <f t="shared" si="5"/>
        <v>#DIV/0!</v>
      </c>
      <c r="U39" s="48" t="e">
        <f t="shared" si="6"/>
        <v>#DIV/0!</v>
      </c>
      <c r="V39" s="49">
        <f t="shared" si="7"/>
        <v>14</v>
      </c>
    </row>
    <row r="40" spans="1:22" ht="27" customHeight="1" x14ac:dyDescent="0.25">
      <c r="A40" s="43">
        <v>28</v>
      </c>
      <c r="B40" s="50" t="s">
        <v>53</v>
      </c>
      <c r="C40" s="45" t="s">
        <v>44</v>
      </c>
      <c r="D40" s="46">
        <v>1</v>
      </c>
      <c r="E40" s="35">
        <v>14</v>
      </c>
      <c r="F40" s="47">
        <f t="shared" si="0"/>
        <v>14</v>
      </c>
      <c r="G40" s="20"/>
      <c r="H40" s="21">
        <f t="shared" si="1"/>
        <v>0</v>
      </c>
      <c r="I40" s="35"/>
      <c r="J40" s="47">
        <f t="shared" si="2"/>
        <v>0</v>
      </c>
      <c r="K40" s="35"/>
      <c r="L40" s="47">
        <f t="shared" si="8"/>
        <v>0</v>
      </c>
      <c r="M40" s="47"/>
      <c r="N40" s="47"/>
      <c r="O40" s="47"/>
      <c r="P40" s="21"/>
      <c r="Q40" s="47">
        <f t="shared" si="9"/>
        <v>14</v>
      </c>
      <c r="R40" s="48">
        <f t="shared" si="3"/>
        <v>1</v>
      </c>
      <c r="S40" s="48" t="e">
        <f t="shared" si="4"/>
        <v>#DIV/0!</v>
      </c>
      <c r="T40" s="22" t="e">
        <f t="shared" si="5"/>
        <v>#DIV/0!</v>
      </c>
      <c r="U40" s="48" t="e">
        <f t="shared" si="6"/>
        <v>#DIV/0!</v>
      </c>
      <c r="V40" s="49">
        <f t="shared" si="7"/>
        <v>14</v>
      </c>
    </row>
    <row r="41" spans="1:22" ht="27" customHeight="1" x14ac:dyDescent="0.25">
      <c r="A41" s="43">
        <v>29</v>
      </c>
      <c r="B41" s="50" t="s">
        <v>54</v>
      </c>
      <c r="C41" s="45" t="s">
        <v>44</v>
      </c>
      <c r="D41" s="46">
        <v>1</v>
      </c>
      <c r="E41" s="35">
        <v>18</v>
      </c>
      <c r="F41" s="47">
        <f t="shared" si="0"/>
        <v>18</v>
      </c>
      <c r="G41" s="20"/>
      <c r="H41" s="21">
        <f t="shared" si="1"/>
        <v>0</v>
      </c>
      <c r="I41" s="35"/>
      <c r="J41" s="47">
        <f t="shared" si="2"/>
        <v>0</v>
      </c>
      <c r="K41" s="35"/>
      <c r="L41" s="47">
        <f t="shared" si="8"/>
        <v>0</v>
      </c>
      <c r="M41" s="47"/>
      <c r="N41" s="47"/>
      <c r="O41" s="47"/>
      <c r="P41" s="21"/>
      <c r="Q41" s="47">
        <f t="shared" si="9"/>
        <v>18</v>
      </c>
      <c r="R41" s="48">
        <f t="shared" si="3"/>
        <v>1</v>
      </c>
      <c r="S41" s="48" t="e">
        <f t="shared" si="4"/>
        <v>#DIV/0!</v>
      </c>
      <c r="T41" s="22" t="e">
        <f t="shared" si="5"/>
        <v>#DIV/0!</v>
      </c>
      <c r="U41" s="48" t="e">
        <f t="shared" si="6"/>
        <v>#DIV/0!</v>
      </c>
      <c r="V41" s="49">
        <f t="shared" si="7"/>
        <v>18</v>
      </c>
    </row>
    <row r="42" spans="1:22" ht="27" customHeight="1" x14ac:dyDescent="0.25">
      <c r="A42" s="43">
        <v>30</v>
      </c>
      <c r="B42" s="50" t="s">
        <v>55</v>
      </c>
      <c r="C42" s="45" t="s">
        <v>44</v>
      </c>
      <c r="D42" s="46">
        <v>1</v>
      </c>
      <c r="E42" s="35">
        <v>18</v>
      </c>
      <c r="F42" s="47">
        <f t="shared" si="0"/>
        <v>18</v>
      </c>
      <c r="G42" s="20"/>
      <c r="H42" s="21">
        <f t="shared" si="1"/>
        <v>0</v>
      </c>
      <c r="I42" s="35"/>
      <c r="J42" s="47">
        <f t="shared" si="2"/>
        <v>0</v>
      </c>
      <c r="K42" s="35"/>
      <c r="L42" s="47">
        <f t="shared" si="8"/>
        <v>0</v>
      </c>
      <c r="M42" s="47"/>
      <c r="N42" s="47"/>
      <c r="O42" s="47"/>
      <c r="P42" s="21"/>
      <c r="Q42" s="47">
        <f t="shared" si="9"/>
        <v>18</v>
      </c>
      <c r="R42" s="48">
        <f t="shared" si="3"/>
        <v>1</v>
      </c>
      <c r="S42" s="48" t="e">
        <f t="shared" si="4"/>
        <v>#DIV/0!</v>
      </c>
      <c r="T42" s="22" t="e">
        <f t="shared" si="5"/>
        <v>#DIV/0!</v>
      </c>
      <c r="U42" s="48" t="e">
        <f t="shared" si="6"/>
        <v>#DIV/0!</v>
      </c>
      <c r="V42" s="49">
        <f t="shared" si="7"/>
        <v>18</v>
      </c>
    </row>
    <row r="43" spans="1:22" ht="27" customHeight="1" x14ac:dyDescent="0.25">
      <c r="A43" s="43">
        <v>31</v>
      </c>
      <c r="B43" s="50" t="s">
        <v>56</v>
      </c>
      <c r="C43" s="45" t="s">
        <v>44</v>
      </c>
      <c r="D43" s="46">
        <v>1</v>
      </c>
      <c r="E43" s="35">
        <v>18</v>
      </c>
      <c r="F43" s="47">
        <f t="shared" si="0"/>
        <v>18</v>
      </c>
      <c r="G43" s="20"/>
      <c r="H43" s="21"/>
      <c r="I43" s="35"/>
      <c r="J43" s="47"/>
      <c r="K43" s="35"/>
      <c r="L43" s="47"/>
      <c r="M43" s="47"/>
      <c r="N43" s="47"/>
      <c r="O43" s="47"/>
      <c r="P43" s="21"/>
      <c r="Q43" s="47">
        <f t="shared" si="9"/>
        <v>18</v>
      </c>
      <c r="R43" s="48">
        <f t="shared" si="3"/>
        <v>1</v>
      </c>
      <c r="S43" s="48" t="e">
        <f t="shared" si="4"/>
        <v>#DIV/0!</v>
      </c>
      <c r="T43" s="22" t="e">
        <f t="shared" si="5"/>
        <v>#DIV/0!</v>
      </c>
      <c r="U43" s="48" t="e">
        <f t="shared" si="6"/>
        <v>#DIV/0!</v>
      </c>
      <c r="V43" s="49">
        <f t="shared" si="7"/>
        <v>18</v>
      </c>
    </row>
    <row r="44" spans="1:22" ht="27" customHeight="1" x14ac:dyDescent="0.25">
      <c r="A44" s="43">
        <v>32</v>
      </c>
      <c r="B44" s="50" t="s">
        <v>57</v>
      </c>
      <c r="C44" s="45" t="s">
        <v>44</v>
      </c>
      <c r="D44" s="46">
        <v>1</v>
      </c>
      <c r="E44" s="35">
        <v>18</v>
      </c>
      <c r="F44" s="47">
        <f t="shared" si="0"/>
        <v>18</v>
      </c>
      <c r="G44" s="20"/>
      <c r="H44" s="21"/>
      <c r="I44" s="35"/>
      <c r="J44" s="47"/>
      <c r="K44" s="35"/>
      <c r="L44" s="47"/>
      <c r="M44" s="47"/>
      <c r="N44" s="47"/>
      <c r="O44" s="47"/>
      <c r="P44" s="21"/>
      <c r="Q44" s="47">
        <f t="shared" si="9"/>
        <v>18</v>
      </c>
      <c r="R44" s="48">
        <f t="shared" si="3"/>
        <v>1</v>
      </c>
      <c r="S44" s="48" t="e">
        <f t="shared" si="4"/>
        <v>#DIV/0!</v>
      </c>
      <c r="T44" s="22" t="e">
        <f t="shared" si="5"/>
        <v>#DIV/0!</v>
      </c>
      <c r="U44" s="48" t="e">
        <f t="shared" si="6"/>
        <v>#DIV/0!</v>
      </c>
      <c r="V44" s="49">
        <f t="shared" si="7"/>
        <v>18</v>
      </c>
    </row>
    <row r="45" spans="1:22" ht="27" customHeight="1" x14ac:dyDescent="0.25">
      <c r="A45" s="43">
        <v>33</v>
      </c>
      <c r="B45" s="50" t="s">
        <v>58</v>
      </c>
      <c r="C45" s="45" t="s">
        <v>44</v>
      </c>
      <c r="D45" s="46">
        <v>1</v>
      </c>
      <c r="E45" s="35">
        <v>18</v>
      </c>
      <c r="F45" s="47">
        <f t="shared" si="0"/>
        <v>18</v>
      </c>
      <c r="G45" s="20"/>
      <c r="H45" s="21"/>
      <c r="I45" s="35"/>
      <c r="J45" s="47"/>
      <c r="K45" s="35"/>
      <c r="L45" s="47"/>
      <c r="M45" s="47"/>
      <c r="N45" s="47"/>
      <c r="O45" s="47"/>
      <c r="P45" s="21"/>
      <c r="Q45" s="47">
        <f t="shared" si="9"/>
        <v>18</v>
      </c>
      <c r="R45" s="48">
        <f t="shared" si="3"/>
        <v>1</v>
      </c>
      <c r="S45" s="48" t="e">
        <f t="shared" si="4"/>
        <v>#DIV/0!</v>
      </c>
      <c r="T45" s="22" t="e">
        <f t="shared" si="5"/>
        <v>#DIV/0!</v>
      </c>
      <c r="U45" s="48" t="e">
        <f t="shared" si="6"/>
        <v>#DIV/0!</v>
      </c>
      <c r="V45" s="49">
        <f t="shared" si="7"/>
        <v>18</v>
      </c>
    </row>
    <row r="46" spans="1:22" ht="27" customHeight="1" x14ac:dyDescent="0.25">
      <c r="A46" s="43">
        <v>34</v>
      </c>
      <c r="B46" s="50" t="s">
        <v>71</v>
      </c>
      <c r="C46" s="43" t="s">
        <v>86</v>
      </c>
      <c r="D46" s="46">
        <v>6</v>
      </c>
      <c r="E46" s="35">
        <v>15852</v>
      </c>
      <c r="F46" s="47">
        <f t="shared" si="0"/>
        <v>95112</v>
      </c>
      <c r="G46" s="20"/>
      <c r="H46" s="21"/>
      <c r="I46" s="35"/>
      <c r="J46" s="47"/>
      <c r="K46" s="35"/>
      <c r="L46" s="47"/>
      <c r="M46" s="47"/>
      <c r="N46" s="47"/>
      <c r="O46" s="47"/>
      <c r="P46" s="21"/>
      <c r="Q46" s="47">
        <f t="shared" si="9"/>
        <v>15852</v>
      </c>
      <c r="R46" s="48">
        <f t="shared" si="3"/>
        <v>1</v>
      </c>
      <c r="S46" s="48" t="e">
        <f t="shared" si="4"/>
        <v>#DIV/0!</v>
      </c>
      <c r="T46" s="22" t="e">
        <f t="shared" si="5"/>
        <v>#DIV/0!</v>
      </c>
      <c r="U46" s="48" t="e">
        <f t="shared" si="6"/>
        <v>#DIV/0!</v>
      </c>
      <c r="V46" s="49">
        <f t="shared" si="7"/>
        <v>95112</v>
      </c>
    </row>
    <row r="47" spans="1:22" ht="27" customHeight="1" x14ac:dyDescent="0.25">
      <c r="A47" s="43">
        <v>35</v>
      </c>
      <c r="B47" s="50" t="s">
        <v>72</v>
      </c>
      <c r="C47" s="43" t="s">
        <v>86</v>
      </c>
      <c r="D47" s="46">
        <v>3</v>
      </c>
      <c r="E47" s="35">
        <v>9300</v>
      </c>
      <c r="F47" s="47">
        <f t="shared" si="0"/>
        <v>27900</v>
      </c>
      <c r="G47" s="20"/>
      <c r="H47" s="21"/>
      <c r="I47" s="35"/>
      <c r="J47" s="47"/>
      <c r="K47" s="35"/>
      <c r="L47" s="47"/>
      <c r="M47" s="47"/>
      <c r="N47" s="47"/>
      <c r="O47" s="47"/>
      <c r="P47" s="21"/>
      <c r="Q47" s="47">
        <f t="shared" si="9"/>
        <v>9300</v>
      </c>
      <c r="R47" s="48">
        <f t="shared" si="3"/>
        <v>1</v>
      </c>
      <c r="S47" s="48" t="e">
        <f t="shared" si="4"/>
        <v>#DIV/0!</v>
      </c>
      <c r="T47" s="22" t="e">
        <f t="shared" si="5"/>
        <v>#DIV/0!</v>
      </c>
      <c r="U47" s="48" t="e">
        <f t="shared" si="6"/>
        <v>#DIV/0!</v>
      </c>
      <c r="V47" s="49">
        <f t="shared" si="7"/>
        <v>27900</v>
      </c>
    </row>
    <row r="48" spans="1:22" ht="27" customHeight="1" x14ac:dyDescent="0.25">
      <c r="A48" s="43">
        <v>36</v>
      </c>
      <c r="B48" s="50" t="s">
        <v>73</v>
      </c>
      <c r="C48" s="43" t="s">
        <v>86</v>
      </c>
      <c r="D48" s="46">
        <v>10</v>
      </c>
      <c r="E48" s="35">
        <v>342</v>
      </c>
      <c r="F48" s="47">
        <f t="shared" si="0"/>
        <v>3420</v>
      </c>
      <c r="G48" s="20"/>
      <c r="H48" s="21"/>
      <c r="I48" s="35"/>
      <c r="J48" s="47"/>
      <c r="K48" s="35"/>
      <c r="L48" s="47"/>
      <c r="M48" s="47"/>
      <c r="N48" s="47"/>
      <c r="O48" s="47"/>
      <c r="P48" s="21"/>
      <c r="Q48" s="47">
        <f t="shared" si="9"/>
        <v>342</v>
      </c>
      <c r="R48" s="48">
        <f t="shared" si="3"/>
        <v>1</v>
      </c>
      <c r="S48" s="48" t="e">
        <f t="shared" si="4"/>
        <v>#DIV/0!</v>
      </c>
      <c r="T48" s="22" t="e">
        <f t="shared" si="5"/>
        <v>#DIV/0!</v>
      </c>
      <c r="U48" s="48" t="e">
        <f t="shared" si="6"/>
        <v>#DIV/0!</v>
      </c>
      <c r="V48" s="49">
        <f t="shared" si="7"/>
        <v>3420</v>
      </c>
    </row>
    <row r="49" spans="1:22" ht="27" customHeight="1" x14ac:dyDescent="0.25">
      <c r="A49" s="43">
        <v>37</v>
      </c>
      <c r="B49" s="50" t="s">
        <v>74</v>
      </c>
      <c r="C49" s="43" t="s">
        <v>86</v>
      </c>
      <c r="D49" s="46">
        <v>5</v>
      </c>
      <c r="E49" s="35">
        <v>261</v>
      </c>
      <c r="F49" s="47">
        <f t="shared" si="0"/>
        <v>1305</v>
      </c>
      <c r="G49" s="20"/>
      <c r="H49" s="21"/>
      <c r="I49" s="35"/>
      <c r="J49" s="47"/>
      <c r="K49" s="35"/>
      <c r="L49" s="47"/>
      <c r="M49" s="47"/>
      <c r="N49" s="47"/>
      <c r="O49" s="47"/>
      <c r="P49" s="21"/>
      <c r="Q49" s="47">
        <f t="shared" si="9"/>
        <v>261</v>
      </c>
      <c r="R49" s="48">
        <f t="shared" si="3"/>
        <v>1</v>
      </c>
      <c r="S49" s="48" t="e">
        <f t="shared" si="4"/>
        <v>#DIV/0!</v>
      </c>
      <c r="T49" s="22" t="e">
        <f t="shared" si="5"/>
        <v>#DIV/0!</v>
      </c>
      <c r="U49" s="48" t="e">
        <f t="shared" si="6"/>
        <v>#DIV/0!</v>
      </c>
      <c r="V49" s="49">
        <f t="shared" si="7"/>
        <v>1305</v>
      </c>
    </row>
    <row r="50" spans="1:22" ht="27" customHeight="1" x14ac:dyDescent="0.25">
      <c r="A50" s="43">
        <v>38</v>
      </c>
      <c r="B50" s="50" t="s">
        <v>75</v>
      </c>
      <c r="C50" s="43" t="s">
        <v>86</v>
      </c>
      <c r="D50" s="46">
        <v>5</v>
      </c>
      <c r="E50" s="35">
        <v>564</v>
      </c>
      <c r="F50" s="47">
        <f t="shared" si="0"/>
        <v>2820</v>
      </c>
      <c r="G50" s="20"/>
      <c r="H50" s="21"/>
      <c r="I50" s="35"/>
      <c r="J50" s="47"/>
      <c r="K50" s="35"/>
      <c r="L50" s="47"/>
      <c r="M50" s="47"/>
      <c r="N50" s="47"/>
      <c r="O50" s="47"/>
      <c r="P50" s="21"/>
      <c r="Q50" s="47">
        <f t="shared" si="9"/>
        <v>564</v>
      </c>
      <c r="R50" s="48">
        <f t="shared" si="3"/>
        <v>1</v>
      </c>
      <c r="S50" s="48" t="e">
        <f t="shared" si="4"/>
        <v>#DIV/0!</v>
      </c>
      <c r="T50" s="22" t="e">
        <f t="shared" si="5"/>
        <v>#DIV/0!</v>
      </c>
      <c r="U50" s="48" t="e">
        <f t="shared" si="6"/>
        <v>#DIV/0!</v>
      </c>
      <c r="V50" s="49">
        <f t="shared" si="7"/>
        <v>2820</v>
      </c>
    </row>
    <row r="51" spans="1:22" ht="27" customHeight="1" x14ac:dyDescent="0.25">
      <c r="A51" s="43">
        <v>39</v>
      </c>
      <c r="B51" s="50" t="s">
        <v>76</v>
      </c>
      <c r="C51" s="43" t="s">
        <v>86</v>
      </c>
      <c r="D51" s="46">
        <v>3</v>
      </c>
      <c r="E51" s="35">
        <v>378</v>
      </c>
      <c r="F51" s="47">
        <f t="shared" si="0"/>
        <v>1134</v>
      </c>
      <c r="G51" s="20"/>
      <c r="H51" s="21"/>
      <c r="I51" s="35"/>
      <c r="J51" s="47"/>
      <c r="K51" s="35"/>
      <c r="L51" s="47"/>
      <c r="M51" s="47"/>
      <c r="N51" s="47"/>
      <c r="O51" s="47"/>
      <c r="P51" s="21"/>
      <c r="Q51" s="47">
        <f t="shared" si="9"/>
        <v>378</v>
      </c>
      <c r="R51" s="48">
        <f t="shared" si="3"/>
        <v>1</v>
      </c>
      <c r="S51" s="48" t="e">
        <f t="shared" si="4"/>
        <v>#DIV/0!</v>
      </c>
      <c r="T51" s="22" t="e">
        <f t="shared" si="5"/>
        <v>#DIV/0!</v>
      </c>
      <c r="U51" s="48" t="e">
        <f t="shared" si="6"/>
        <v>#DIV/0!</v>
      </c>
      <c r="V51" s="49">
        <f t="shared" si="7"/>
        <v>1134</v>
      </c>
    </row>
    <row r="52" spans="1:22" ht="27" customHeight="1" x14ac:dyDescent="0.25">
      <c r="A52" s="43">
        <v>40</v>
      </c>
      <c r="B52" s="50" t="s">
        <v>77</v>
      </c>
      <c r="C52" s="43" t="s">
        <v>86</v>
      </c>
      <c r="D52" s="46">
        <v>15</v>
      </c>
      <c r="E52" s="35">
        <v>284</v>
      </c>
      <c r="F52" s="47">
        <f t="shared" si="0"/>
        <v>4260</v>
      </c>
      <c r="G52" s="20"/>
      <c r="H52" s="21"/>
      <c r="I52" s="35"/>
      <c r="J52" s="47"/>
      <c r="K52" s="35"/>
      <c r="L52" s="47"/>
      <c r="M52" s="47"/>
      <c r="N52" s="47"/>
      <c r="O52" s="47"/>
      <c r="P52" s="21"/>
      <c r="Q52" s="47">
        <f t="shared" si="9"/>
        <v>284</v>
      </c>
      <c r="R52" s="48">
        <f t="shared" si="3"/>
        <v>1</v>
      </c>
      <c r="S52" s="48" t="e">
        <f t="shared" si="4"/>
        <v>#DIV/0!</v>
      </c>
      <c r="T52" s="22" t="e">
        <f t="shared" si="5"/>
        <v>#DIV/0!</v>
      </c>
      <c r="U52" s="48" t="e">
        <f t="shared" si="6"/>
        <v>#DIV/0!</v>
      </c>
      <c r="V52" s="49">
        <f t="shared" si="7"/>
        <v>4260</v>
      </c>
    </row>
    <row r="53" spans="1:22" ht="27" customHeight="1" x14ac:dyDescent="0.25">
      <c r="A53" s="43">
        <v>41</v>
      </c>
      <c r="B53" s="50" t="s">
        <v>78</v>
      </c>
      <c r="C53" s="43" t="s">
        <v>86</v>
      </c>
      <c r="D53" s="46">
        <v>150</v>
      </c>
      <c r="E53" s="35">
        <v>126</v>
      </c>
      <c r="F53" s="47">
        <f t="shared" si="0"/>
        <v>18900</v>
      </c>
      <c r="G53" s="20"/>
      <c r="H53" s="21"/>
      <c r="I53" s="35"/>
      <c r="J53" s="47"/>
      <c r="K53" s="35"/>
      <c r="L53" s="47"/>
      <c r="M53" s="47"/>
      <c r="N53" s="47"/>
      <c r="O53" s="47"/>
      <c r="P53" s="21"/>
      <c r="Q53" s="47">
        <f t="shared" si="9"/>
        <v>126</v>
      </c>
      <c r="R53" s="48">
        <f t="shared" si="3"/>
        <v>1</v>
      </c>
      <c r="S53" s="48" t="e">
        <f t="shared" si="4"/>
        <v>#DIV/0!</v>
      </c>
      <c r="T53" s="22" t="e">
        <f t="shared" si="5"/>
        <v>#DIV/0!</v>
      </c>
      <c r="U53" s="48" t="e">
        <f t="shared" si="6"/>
        <v>#DIV/0!</v>
      </c>
      <c r="V53" s="49">
        <f t="shared" si="7"/>
        <v>18900</v>
      </c>
    </row>
    <row r="54" spans="1:22" ht="27" customHeight="1" x14ac:dyDescent="0.25">
      <c r="A54" s="43">
        <v>42</v>
      </c>
      <c r="B54" s="50" t="s">
        <v>79</v>
      </c>
      <c r="C54" s="43" t="s">
        <v>86</v>
      </c>
      <c r="D54" s="46">
        <v>3</v>
      </c>
      <c r="E54" s="35">
        <v>323</v>
      </c>
      <c r="F54" s="47">
        <f t="shared" si="0"/>
        <v>969</v>
      </c>
      <c r="G54" s="20"/>
      <c r="H54" s="21"/>
      <c r="I54" s="35"/>
      <c r="J54" s="47"/>
      <c r="K54" s="35"/>
      <c r="L54" s="47"/>
      <c r="M54" s="47"/>
      <c r="N54" s="47"/>
      <c r="O54" s="47"/>
      <c r="P54" s="21"/>
      <c r="Q54" s="47">
        <f t="shared" si="9"/>
        <v>323</v>
      </c>
      <c r="R54" s="48">
        <f t="shared" si="3"/>
        <v>1</v>
      </c>
      <c r="S54" s="48" t="e">
        <f t="shared" si="4"/>
        <v>#DIV/0!</v>
      </c>
      <c r="T54" s="22" t="e">
        <f t="shared" si="5"/>
        <v>#DIV/0!</v>
      </c>
      <c r="U54" s="48" t="e">
        <f t="shared" si="6"/>
        <v>#DIV/0!</v>
      </c>
      <c r="V54" s="49">
        <f t="shared" si="7"/>
        <v>969</v>
      </c>
    </row>
    <row r="55" spans="1:22" ht="27" customHeight="1" x14ac:dyDescent="0.25">
      <c r="A55" s="43">
        <v>43</v>
      </c>
      <c r="B55" s="50" t="s">
        <v>80</v>
      </c>
      <c r="C55" s="43" t="s">
        <v>86</v>
      </c>
      <c r="D55" s="46">
        <v>10</v>
      </c>
      <c r="E55" s="35">
        <v>90</v>
      </c>
      <c r="F55" s="47">
        <f t="shared" si="0"/>
        <v>900</v>
      </c>
      <c r="G55" s="20"/>
      <c r="H55" s="21"/>
      <c r="I55" s="35"/>
      <c r="J55" s="47"/>
      <c r="K55" s="35"/>
      <c r="L55" s="47"/>
      <c r="M55" s="47"/>
      <c r="N55" s="47"/>
      <c r="O55" s="47"/>
      <c r="P55" s="21"/>
      <c r="Q55" s="47">
        <f t="shared" si="9"/>
        <v>90</v>
      </c>
      <c r="R55" s="48">
        <f t="shared" si="3"/>
        <v>1</v>
      </c>
      <c r="S55" s="48" t="e">
        <f t="shared" si="4"/>
        <v>#DIV/0!</v>
      </c>
      <c r="T55" s="22" t="e">
        <f t="shared" si="5"/>
        <v>#DIV/0!</v>
      </c>
      <c r="U55" s="48" t="e">
        <f t="shared" si="6"/>
        <v>#DIV/0!</v>
      </c>
      <c r="V55" s="49">
        <f t="shared" si="7"/>
        <v>900</v>
      </c>
    </row>
    <row r="56" spans="1:22" ht="27" customHeight="1" x14ac:dyDescent="0.25">
      <c r="A56" s="43">
        <v>44</v>
      </c>
      <c r="B56" s="50" t="s">
        <v>81</v>
      </c>
      <c r="C56" s="43" t="s">
        <v>86</v>
      </c>
      <c r="D56" s="46">
        <v>100</v>
      </c>
      <c r="E56" s="35">
        <v>3.5</v>
      </c>
      <c r="F56" s="47">
        <f t="shared" si="0"/>
        <v>350</v>
      </c>
      <c r="G56" s="20"/>
      <c r="H56" s="21"/>
      <c r="I56" s="35"/>
      <c r="J56" s="47"/>
      <c r="K56" s="35"/>
      <c r="L56" s="47"/>
      <c r="M56" s="47"/>
      <c r="N56" s="47"/>
      <c r="O56" s="47"/>
      <c r="P56" s="21"/>
      <c r="Q56" s="47">
        <f t="shared" si="9"/>
        <v>3.5</v>
      </c>
      <c r="R56" s="48">
        <f t="shared" si="3"/>
        <v>1</v>
      </c>
      <c r="S56" s="48" t="e">
        <f t="shared" si="4"/>
        <v>#DIV/0!</v>
      </c>
      <c r="T56" s="22" t="e">
        <f t="shared" si="5"/>
        <v>#DIV/0!</v>
      </c>
      <c r="U56" s="48" t="e">
        <f t="shared" si="6"/>
        <v>#DIV/0!</v>
      </c>
      <c r="V56" s="49">
        <f t="shared" si="7"/>
        <v>350</v>
      </c>
    </row>
    <row r="57" spans="1:22" ht="27" customHeight="1" x14ac:dyDescent="0.25">
      <c r="A57" s="43">
        <v>45</v>
      </c>
      <c r="B57" s="50" t="s">
        <v>82</v>
      </c>
      <c r="C57" s="43" t="s">
        <v>86</v>
      </c>
      <c r="D57" s="46">
        <v>3</v>
      </c>
      <c r="E57" s="35">
        <v>762</v>
      </c>
      <c r="F57" s="47">
        <f t="shared" si="0"/>
        <v>2286</v>
      </c>
      <c r="G57" s="20"/>
      <c r="H57" s="21"/>
      <c r="I57" s="35"/>
      <c r="J57" s="47"/>
      <c r="K57" s="35"/>
      <c r="L57" s="47"/>
      <c r="M57" s="47"/>
      <c r="N57" s="47"/>
      <c r="O57" s="47"/>
      <c r="P57" s="21"/>
      <c r="Q57" s="47">
        <f t="shared" si="9"/>
        <v>762</v>
      </c>
      <c r="R57" s="48">
        <f t="shared" si="3"/>
        <v>1</v>
      </c>
      <c r="S57" s="48" t="e">
        <f t="shared" si="4"/>
        <v>#DIV/0!</v>
      </c>
      <c r="T57" s="22" t="e">
        <f t="shared" si="5"/>
        <v>#DIV/0!</v>
      </c>
      <c r="U57" s="48" t="e">
        <f t="shared" si="6"/>
        <v>#DIV/0!</v>
      </c>
      <c r="V57" s="49">
        <f t="shared" si="7"/>
        <v>2286</v>
      </c>
    </row>
    <row r="58" spans="1:22" ht="27" customHeight="1" x14ac:dyDescent="0.25">
      <c r="A58" s="43">
        <v>46</v>
      </c>
      <c r="B58" s="50" t="s">
        <v>83</v>
      </c>
      <c r="C58" s="43" t="s">
        <v>86</v>
      </c>
      <c r="D58" s="46">
        <v>10</v>
      </c>
      <c r="E58" s="35">
        <v>52</v>
      </c>
      <c r="F58" s="47">
        <f t="shared" si="0"/>
        <v>520</v>
      </c>
      <c r="G58" s="20"/>
      <c r="H58" s="21"/>
      <c r="I58" s="35"/>
      <c r="J58" s="47"/>
      <c r="K58" s="35"/>
      <c r="L58" s="47"/>
      <c r="M58" s="47"/>
      <c r="N58" s="47"/>
      <c r="O58" s="47"/>
      <c r="P58" s="21"/>
      <c r="Q58" s="47">
        <f t="shared" si="9"/>
        <v>52</v>
      </c>
      <c r="R58" s="48">
        <f t="shared" si="3"/>
        <v>1</v>
      </c>
      <c r="S58" s="48" t="e">
        <f t="shared" si="4"/>
        <v>#DIV/0!</v>
      </c>
      <c r="T58" s="22" t="e">
        <f t="shared" si="5"/>
        <v>#DIV/0!</v>
      </c>
      <c r="U58" s="48" t="e">
        <f t="shared" si="6"/>
        <v>#DIV/0!</v>
      </c>
      <c r="V58" s="49">
        <f t="shared" si="7"/>
        <v>520</v>
      </c>
    </row>
    <row r="59" spans="1:22" ht="27" customHeight="1" x14ac:dyDescent="0.25">
      <c r="A59" s="43">
        <v>47</v>
      </c>
      <c r="B59" s="50" t="s">
        <v>84</v>
      </c>
      <c r="C59" s="43" t="s">
        <v>87</v>
      </c>
      <c r="D59" s="46">
        <v>3</v>
      </c>
      <c r="E59" s="35">
        <v>189</v>
      </c>
      <c r="F59" s="47">
        <f t="shared" si="0"/>
        <v>567</v>
      </c>
      <c r="G59" s="20"/>
      <c r="H59" s="21"/>
      <c r="I59" s="35"/>
      <c r="J59" s="47"/>
      <c r="K59" s="35"/>
      <c r="L59" s="47"/>
      <c r="M59" s="47"/>
      <c r="N59" s="47"/>
      <c r="O59" s="47"/>
      <c r="P59" s="21"/>
      <c r="Q59" s="47">
        <f t="shared" si="9"/>
        <v>189</v>
      </c>
      <c r="R59" s="48">
        <f t="shared" si="3"/>
        <v>1</v>
      </c>
      <c r="S59" s="48" t="e">
        <f t="shared" si="4"/>
        <v>#DIV/0!</v>
      </c>
      <c r="T59" s="22" t="e">
        <f t="shared" si="5"/>
        <v>#DIV/0!</v>
      </c>
      <c r="U59" s="48" t="e">
        <f t="shared" si="6"/>
        <v>#DIV/0!</v>
      </c>
      <c r="V59" s="49">
        <f t="shared" si="7"/>
        <v>567</v>
      </c>
    </row>
    <row r="60" spans="1:22" ht="27" customHeight="1" x14ac:dyDescent="0.25">
      <c r="A60" s="43">
        <v>48</v>
      </c>
      <c r="B60" s="50" t="s">
        <v>85</v>
      </c>
      <c r="C60" s="45" t="s">
        <v>44</v>
      </c>
      <c r="D60" s="46">
        <v>20</v>
      </c>
      <c r="E60" s="35">
        <v>40</v>
      </c>
      <c r="F60" s="47">
        <f>E60*D60</f>
        <v>800</v>
      </c>
      <c r="G60" s="20"/>
      <c r="H60" s="21">
        <f t="shared" si="1"/>
        <v>0</v>
      </c>
      <c r="I60" s="35"/>
      <c r="J60" s="47">
        <f t="shared" si="2"/>
        <v>0</v>
      </c>
      <c r="K60" s="35"/>
      <c r="L60" s="47">
        <f t="shared" si="8"/>
        <v>0</v>
      </c>
      <c r="M60" s="47"/>
      <c r="N60" s="47"/>
      <c r="O60" s="47"/>
      <c r="P60" s="21"/>
      <c r="Q60" s="47">
        <f>ROUND(AVERAGE(E60,G60,I60,K60,M60),2)</f>
        <v>40</v>
      </c>
      <c r="R60" s="48">
        <f t="shared" si="3"/>
        <v>1</v>
      </c>
      <c r="S60" s="48" t="e">
        <f t="shared" si="4"/>
        <v>#DIV/0!</v>
      </c>
      <c r="T60" s="22" t="e">
        <f t="shared" si="5"/>
        <v>#DIV/0!</v>
      </c>
      <c r="U60" s="48" t="e">
        <f t="shared" si="6"/>
        <v>#DIV/0!</v>
      </c>
      <c r="V60" s="49">
        <f t="shared" si="7"/>
        <v>800</v>
      </c>
    </row>
    <row r="61" spans="1:22" s="23" customFormat="1" ht="27.75" customHeight="1" x14ac:dyDescent="0.25">
      <c r="A61" s="59" t="s">
        <v>26</v>
      </c>
      <c r="B61" s="60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7">
        <f>SUM(V13:V60)</f>
        <v>330733</v>
      </c>
    </row>
    <row r="62" spans="1:22" s="23" customFormat="1" ht="15.75" customHeight="1" x14ac:dyDescent="0.25">
      <c r="A62" s="36"/>
      <c r="B62" s="41"/>
      <c r="C62" s="37"/>
      <c r="D62" s="38"/>
      <c r="V62" s="39"/>
    </row>
    <row r="63" spans="1:22" s="28" customFormat="1" ht="42" customHeight="1" x14ac:dyDescent="0.25">
      <c r="A63" s="67" t="s">
        <v>48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9"/>
    </row>
    <row r="64" spans="1:22" x14ac:dyDescent="0.25">
      <c r="A64" s="61" t="s">
        <v>27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3"/>
    </row>
    <row r="65" spans="1:22" ht="52.5" customHeight="1" x14ac:dyDescent="0.25">
      <c r="A65" s="64" t="s">
        <v>33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6"/>
    </row>
    <row r="66" spans="1:22" ht="183" customHeight="1" x14ac:dyDescent="0.25">
      <c r="A66" s="56" t="s">
        <v>28</v>
      </c>
      <c r="B66" s="57"/>
      <c r="C66" s="58" t="s">
        <v>29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</row>
    <row r="67" spans="1:22" ht="57.75" customHeight="1" x14ac:dyDescent="0.25">
      <c r="A67" s="56" t="s">
        <v>30</v>
      </c>
      <c r="B67" s="57"/>
      <c r="C67" s="58" t="s">
        <v>31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</row>
    <row r="68" spans="1:22" ht="44.25" customHeight="1" x14ac:dyDescent="0.25">
      <c r="A68" s="56" t="s">
        <v>18</v>
      </c>
      <c r="B68" s="57"/>
      <c r="C68" s="58" t="s">
        <v>32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spans="1:22" x14ac:dyDescent="0.25">
      <c r="A69" s="29"/>
      <c r="B69" s="32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22" x14ac:dyDescent="0.25">
      <c r="B70" s="42"/>
      <c r="C70" s="30"/>
      <c r="D70" s="31"/>
      <c r="E70" s="32"/>
      <c r="F70" s="33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4"/>
      <c r="S70" s="32"/>
      <c r="T70" s="32"/>
      <c r="U70" s="32"/>
      <c r="V70" s="32"/>
    </row>
  </sheetData>
  <mergeCells count="37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67:B67"/>
    <mergeCell ref="C67:V67"/>
    <mergeCell ref="A68:B68"/>
    <mergeCell ref="C68:V68"/>
    <mergeCell ref="A61:B61"/>
    <mergeCell ref="A64:V64"/>
    <mergeCell ref="A65:V65"/>
    <mergeCell ref="A66:B66"/>
    <mergeCell ref="C66:V66"/>
    <mergeCell ref="A63:V63"/>
  </mergeCells>
  <phoneticPr fontId="20" type="noConversion"/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SKP</cp:lastModifiedBy>
  <cp:revision>3</cp:revision>
  <dcterms:created xsi:type="dcterms:W3CDTF">2021-01-18T05:46:41Z</dcterms:created>
  <dcterms:modified xsi:type="dcterms:W3CDTF">2024-10-28T11:47:58Z</dcterms:modified>
</cp:coreProperties>
</file>