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ikeeva_ev\Desktop\Эльвира\Мои лоты\АГРОПАРК Проектирование\Новое ТЗ\"/>
    </mc:Choice>
  </mc:AlternateContent>
  <bookViews>
    <workbookView xWindow="-120" yWindow="-120" windowWidth="29040" windowHeight="15840"/>
  </bookViews>
  <sheets>
    <sheet name="смета " sheetId="6" r:id="rId1"/>
    <sheet name="2" sheetId="2" state="hidden" r:id="rId2"/>
    <sheet name="3" sheetId="3" state="hidden" r:id="rId3"/>
  </sheets>
  <calcPr calcId="152511"/>
</workbook>
</file>

<file path=xl/calcChain.xml><?xml version="1.0" encoding="utf-8"?>
<calcChain xmlns="http://schemas.openxmlformats.org/spreadsheetml/2006/main">
  <c r="F21" i="6" l="1"/>
  <c r="F20" i="6"/>
  <c r="F19" i="6"/>
  <c r="G11" i="3" l="1"/>
  <c r="H11" i="3"/>
  <c r="G12" i="3"/>
  <c r="H12" i="3"/>
  <c r="G13" i="3"/>
  <c r="I13" i="3" s="1"/>
  <c r="H13" i="3"/>
  <c r="G14" i="3"/>
  <c r="H14" i="3"/>
  <c r="G15" i="3"/>
  <c r="H15" i="3"/>
  <c r="G16" i="3"/>
  <c r="H16" i="3"/>
  <c r="G17" i="3"/>
  <c r="H17" i="3"/>
  <c r="G11" i="2"/>
  <c r="H11" i="2"/>
  <c r="G12" i="2"/>
  <c r="H12" i="2"/>
  <c r="G13" i="2"/>
  <c r="H13" i="2"/>
  <c r="G14" i="2"/>
  <c r="H14" i="2"/>
  <c r="G15" i="2"/>
  <c r="H15" i="2"/>
  <c r="G16" i="2"/>
  <c r="H16" i="2"/>
  <c r="G17" i="2"/>
  <c r="H17" i="2"/>
  <c r="H24" i="3"/>
  <c r="G24" i="3"/>
  <c r="H23" i="3"/>
  <c r="G23" i="3"/>
  <c r="H22" i="3"/>
  <c r="G22" i="3"/>
  <c r="H21" i="3"/>
  <c r="I21" i="3" s="1"/>
  <c r="G21" i="3"/>
  <c r="H20" i="3"/>
  <c r="G20" i="3"/>
  <c r="H19" i="3"/>
  <c r="G19" i="3"/>
  <c r="H18" i="3"/>
  <c r="G18" i="3"/>
  <c r="H10" i="3"/>
  <c r="G10" i="3"/>
  <c r="H24" i="2"/>
  <c r="G24" i="2"/>
  <c r="H23" i="2"/>
  <c r="G23" i="2"/>
  <c r="H22" i="2"/>
  <c r="G22" i="2"/>
  <c r="H21" i="2"/>
  <c r="G21" i="2"/>
  <c r="H20" i="2"/>
  <c r="G20" i="2"/>
  <c r="I20" i="2" s="1"/>
  <c r="H19" i="2"/>
  <c r="G19" i="2"/>
  <c r="H18" i="2"/>
  <c r="G18" i="2"/>
  <c r="H10" i="2"/>
  <c r="G10" i="2"/>
  <c r="I14" i="2" l="1"/>
  <c r="H25" i="3"/>
  <c r="H26" i="3" s="1"/>
  <c r="H27" i="3" s="1"/>
  <c r="I10" i="2"/>
  <c r="I19" i="2"/>
  <c r="I23" i="2"/>
  <c r="H25" i="2"/>
  <c r="H26" i="2" s="1"/>
  <c r="H27" i="2" s="1"/>
  <c r="I18" i="2"/>
  <c r="I24" i="2"/>
  <c r="G25" i="3"/>
  <c r="G26" i="3" s="1"/>
  <c r="G27" i="3" s="1"/>
  <c r="I18" i="3"/>
  <c r="I20" i="3"/>
  <c r="I22" i="3"/>
  <c r="I23" i="3"/>
  <c r="I24" i="3"/>
  <c r="I17" i="2"/>
  <c r="I12" i="2"/>
  <c r="I11" i="2"/>
  <c r="I17" i="3"/>
  <c r="I16" i="3"/>
  <c r="I15" i="3"/>
  <c r="I14" i="3"/>
  <c r="I22" i="2"/>
  <c r="I21" i="2"/>
  <c r="I15" i="2"/>
  <c r="I13" i="2"/>
  <c r="I12" i="3"/>
  <c r="I19" i="3"/>
  <c r="I16" i="2"/>
  <c r="I11" i="3"/>
  <c r="I10" i="3"/>
  <c r="G25" i="2"/>
  <c r="G26" i="2" s="1"/>
  <c r="G27" i="2" s="1"/>
  <c r="I25" i="2" l="1"/>
  <c r="I26" i="2" s="1"/>
  <c r="I27" i="2" s="1"/>
  <c r="I25" i="3"/>
  <c r="I26" i="3" s="1"/>
  <c r="I27" i="3" s="1"/>
</calcChain>
</file>

<file path=xl/sharedStrings.xml><?xml version="1.0" encoding="utf-8"?>
<sst xmlns="http://schemas.openxmlformats.org/spreadsheetml/2006/main" count="184" uniqueCount="73">
  <si>
    <t>Основание : ВОР</t>
  </si>
  <si>
    <t>№ пп</t>
  </si>
  <si>
    <t>Наименование работ</t>
  </si>
  <si>
    <t>Ед.
изм.</t>
  </si>
  <si>
    <t>Кол-во</t>
  </si>
  <si>
    <t>Стоимость единичных работ, (руб) вкл. НДС</t>
  </si>
  <si>
    <t>Общая стоимость  работ,(руб) вкл. НДС</t>
  </si>
  <si>
    <t>Итого общая стоимость работ, вкл.НДС</t>
  </si>
  <si>
    <t>Примечание</t>
  </si>
  <si>
    <t>Стоимость материалов</t>
  </si>
  <si>
    <t>Стоимость работ</t>
  </si>
  <si>
    <t xml:space="preserve"> Согласно ВОР</t>
  </si>
  <si>
    <t>Согласно ВОР</t>
  </si>
  <si>
    <t xml:space="preserve">Итого общая стоимость </t>
  </si>
  <si>
    <t>В том числе ,НДС</t>
  </si>
  <si>
    <t>Примечание №1</t>
  </si>
  <si>
    <t>заполняет подрядчик</t>
  </si>
  <si>
    <t xml:space="preserve">Итого стоимость раздела 1 </t>
  </si>
  <si>
    <t xml:space="preserve">Раздел 1.  </t>
  </si>
  <si>
    <t>1.</t>
  </si>
  <si>
    <t>Срок выполнения работ:</t>
  </si>
  <si>
    <t>2.</t>
  </si>
  <si>
    <t>Аванс на выполнение работ :</t>
  </si>
  <si>
    <t xml:space="preserve">3. </t>
  </si>
  <si>
    <t>Гарантийные обязательства:</t>
  </si>
  <si>
    <t>Печать:</t>
  </si>
  <si>
    <t>Утепление стен здания установкой ППУ, h=50мм</t>
  </si>
  <si>
    <t>Демонтаж ж/б стяжки под смотровую яму</t>
  </si>
  <si>
    <t>Разработка грунта под смотровую яму
 1,5х1,8х20м</t>
  </si>
  <si>
    <t>Устройство песчаного основания под пол в смотровой яме, h=0,1м</t>
  </si>
  <si>
    <t>Армирование пола в смотровой яме сеткой 5ВР-1 100х100х5</t>
  </si>
  <si>
    <t>Бетонирование пола в смотровой яме бетоном В20, h=0,15м</t>
  </si>
  <si>
    <t>Кладка стен смотровой ямы из кирпича М150 на цем.растворе</t>
  </si>
  <si>
    <t>Штукатурка стен смотровой ямы цем-известковым р-ром</t>
  </si>
  <si>
    <t>Устройство колёсоотбойника из трубы Ø76х3,5</t>
  </si>
  <si>
    <t>Обратная засыпка пазух смотровой ямы песком</t>
  </si>
  <si>
    <t>Армирование пола в ангаре сеткой 5ВР-1 100х100х5</t>
  </si>
  <si>
    <t>Бетонирование пола в ангаре бетоном В20, h=0,15м</t>
  </si>
  <si>
    <t>Армирование пандуса перед ангаром сеткой 5ВР-1 100х100х5</t>
  </si>
  <si>
    <t>Бетонирование пандуса перед ангаром бетоном В20, h=0,15м</t>
  </si>
  <si>
    <t>Монтаж автоматических ворот 4мх6м</t>
  </si>
  <si>
    <t>м²</t>
  </si>
  <si>
    <t>м³</t>
  </si>
  <si>
    <t>тн</t>
  </si>
  <si>
    <t>шт</t>
  </si>
  <si>
    <t>Место расположения: Буздякский район, с. Буздяк, ул. Вокзальная д.114.</t>
  </si>
  <si>
    <t>Стоимость объемов работ на реконструкцию ангара на АТЦ. Ремонт пола.</t>
  </si>
  <si>
    <t>Стоимость объемов работ на реконструкцию ангара на АТЦ. Монтаж ворот.</t>
  </si>
  <si>
    <t>Статьи информации</t>
  </si>
  <si>
    <t>Контрагент №1</t>
  </si>
  <si>
    <t>комп</t>
  </si>
  <si>
    <t>в т.ч. НДС 20%</t>
  </si>
  <si>
    <t>Проектная документация стадия "П" по объекту капитального строительства</t>
  </si>
  <si>
    <t xml:space="preserve">Итого стоимость комплекта стадии "П" без НДС </t>
  </si>
  <si>
    <t>Итого стоимость комплекта стадии "П" с НДС 20%</t>
  </si>
  <si>
    <t>Стоимость ед. работ и услуг, (руб.), без НДС 20%</t>
  </si>
  <si>
    <t>Общая стоимость работ и услуг, (руб.), без НДС 20%</t>
  </si>
  <si>
    <r>
      <t>Проектная и рабочая документация оформляется по ГОСТ Р 21.101</t>
    </r>
    <r>
      <rPr>
        <b/>
        <sz val="12"/>
        <rFont val="Times New Roman"/>
        <family val="1"/>
        <charset val="204"/>
      </rPr>
      <t>-</t>
    </r>
    <r>
      <rPr>
        <sz val="12"/>
        <rFont val="Times New Roman"/>
        <family val="1"/>
        <charset val="204"/>
      </rPr>
      <t>2020 «Национальный стандарт Российской Федерации. Система проектной документации для строительства. Основные требования к проектной и рабочей документации»</t>
    </r>
  </si>
  <si>
    <t>Проектная документация разрабатывается в составе и комплектах чертежей в соответсвии с требованиями Постановления Правительства РФ от 16.02.2008 № 87 «О составе разделов проектной документации и требованиях к их содержанию». С изменениями на 01 сентября 2024 г.</t>
  </si>
  <si>
    <t>Состав проекта, согласно Технического задания:</t>
  </si>
  <si>
    <t>Автомобильные дороги - АД</t>
  </si>
  <si>
    <t>Проект наружных магистральных сетей и внутриплощадочных сетей первого этапа строительства комплекса «ТАВРОС АГРОПАРК»</t>
  </si>
  <si>
    <t>№ п.п</t>
  </si>
  <si>
    <r>
      <t xml:space="preserve">Сети газопровода ИОС 6 </t>
    </r>
    <r>
      <rPr>
        <sz val="12"/>
        <color theme="1"/>
        <rFont val="Times New Roman"/>
        <family val="1"/>
        <charset val="204"/>
      </rPr>
      <t>(ГСН – газоснаб-жение наружное)</t>
    </r>
  </si>
  <si>
    <r>
      <t xml:space="preserve">Сети водоснабжения ИОС 2 </t>
    </r>
    <r>
      <rPr>
        <sz val="12"/>
        <color theme="1"/>
        <rFont val="Times New Roman"/>
        <family val="1"/>
        <charset val="204"/>
      </rPr>
      <t>(НВ – наружное водоснабжение)</t>
    </r>
  </si>
  <si>
    <r>
      <t xml:space="preserve">Сети водоотведения ИОС 3 </t>
    </r>
    <r>
      <rPr>
        <sz val="12"/>
        <color theme="1"/>
        <rFont val="Times New Roman"/>
        <family val="1"/>
        <charset val="204"/>
      </rPr>
      <t>(НВК – наружные сети канализации)</t>
    </r>
  </si>
  <si>
    <r>
      <t xml:space="preserve">Сети электроснабжения ИОС 1 </t>
    </r>
    <r>
      <rPr>
        <sz val="12"/>
        <color theme="1"/>
        <rFont val="Times New Roman"/>
        <family val="1"/>
        <charset val="204"/>
      </rPr>
      <t>(НЭС – наружное электроснабжение)</t>
    </r>
  </si>
  <si>
    <r>
      <t xml:space="preserve">Сети электроосвещения ИОС 1 </t>
    </r>
    <r>
      <rPr>
        <sz val="12"/>
        <color theme="1"/>
        <rFont val="Times New Roman"/>
        <family val="1"/>
        <charset val="204"/>
      </rPr>
      <t>(ЭН – наружное освещение)</t>
    </r>
  </si>
  <si>
    <r>
      <t xml:space="preserve">Сети теплоснабжения ИОС 4 </t>
    </r>
    <r>
      <rPr>
        <sz val="12"/>
        <color theme="1"/>
        <rFont val="Times New Roman"/>
        <family val="1"/>
        <charset val="204"/>
      </rPr>
      <t>(НТС – наружные сети теплоснабжения)</t>
    </r>
  </si>
  <si>
    <r>
      <t>Сети водоотведения ИОС 3</t>
    </r>
    <r>
      <rPr>
        <sz val="12"/>
        <color theme="1"/>
        <rFont val="Times New Roman"/>
        <family val="1"/>
        <charset val="204"/>
      </rPr>
      <t xml:space="preserve"> (НВК – наружные сети и сооружения трубопровода отвода очищенных стоков до точки сброса)</t>
    </r>
  </si>
  <si>
    <t>Проект объектов энергоцентра «ТАВРОС АГРОПАРК»</t>
  </si>
  <si>
    <t>Расчет стоимости на проектные работы стадии проектирования «П» объекта:
«Агропромышленный парк «ТАВРОС АГРОПАРК», 1 этап», Республика Башкортостан, Уфимский район, Сельское поселение Дмитриевский сельсовет, кад. № участка 02.47.041601.535</t>
  </si>
  <si>
    <r>
      <t xml:space="preserve">Слаботочные сети ИОС 5 </t>
    </r>
    <r>
      <rPr>
        <sz val="12"/>
        <color theme="1"/>
        <rFont val="Times New Roman"/>
        <family val="1"/>
        <charset val="204"/>
      </rPr>
      <t>(НСС - наружные сети связи)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</si>
</sst>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-;\-* #,##0.00_-;_-* &quot;-&quot;??_-;_-@_-"/>
    <numFmt numFmtId="165" formatCode="0.000000000"/>
    <numFmt numFmtId="166" formatCode="#,##0.00\ _₽"/>
  </numFmts>
  <fonts count="3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2"/>
      <name val="Times New Roman"/>
      <family val="1"/>
      <charset val="204"/>
    </font>
    <font>
      <sz val="9"/>
      <name val="Arial"/>
      <family val="2"/>
      <charset val="204"/>
    </font>
    <font>
      <u/>
      <sz val="9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0">
    <xf numFmtId="0" fontId="0" fillId="0" borderId="0" applyProtection="0"/>
    <xf numFmtId="0" fontId="5" fillId="0" borderId="1">
      <alignment horizontal="center"/>
    </xf>
    <xf numFmtId="0" fontId="2" fillId="0" borderId="0">
      <alignment vertical="top"/>
    </xf>
    <xf numFmtId="0" fontId="5" fillId="0" borderId="1">
      <alignment horizontal="center"/>
    </xf>
    <xf numFmtId="0" fontId="5" fillId="0" borderId="0">
      <alignment vertical="top"/>
    </xf>
    <xf numFmtId="0" fontId="5" fillId="0" borderId="0">
      <alignment horizontal="right" vertical="top" wrapText="1"/>
    </xf>
    <xf numFmtId="0" fontId="5" fillId="0" borderId="0"/>
    <xf numFmtId="0" fontId="5" fillId="0" borderId="0"/>
    <xf numFmtId="0" fontId="5" fillId="0" borderId="0"/>
    <xf numFmtId="2" fontId="17" fillId="0" borderId="0">
      <alignment horizontal="right" vertical="top"/>
    </xf>
    <xf numFmtId="0" fontId="5" fillId="0" borderId="0"/>
    <xf numFmtId="0" fontId="5" fillId="0" borderId="1" applyFill="0" applyProtection="0">
      <alignment horizontal="center"/>
    </xf>
    <xf numFmtId="0" fontId="5" fillId="0" borderId="1" applyFill="0" applyProtection="0">
      <alignment horizontal="center"/>
    </xf>
    <xf numFmtId="0" fontId="2" fillId="0" borderId="0">
      <alignment vertical="top"/>
    </xf>
    <xf numFmtId="0" fontId="18" fillId="0" borderId="0"/>
    <xf numFmtId="0" fontId="5" fillId="0" borderId="0"/>
    <xf numFmtId="0" fontId="5" fillId="0" borderId="1">
      <alignment horizontal="center" wrapText="1"/>
    </xf>
    <xf numFmtId="0" fontId="5" fillId="0" borderId="1">
      <alignment horizontal="center"/>
    </xf>
    <xf numFmtId="0" fontId="5" fillId="0" borderId="1">
      <alignment horizontal="center" wrapText="1"/>
    </xf>
    <xf numFmtId="0" fontId="5" fillId="0" borderId="1">
      <alignment horizontal="center"/>
    </xf>
    <xf numFmtId="0" fontId="5" fillId="0" borderId="0">
      <alignment horizontal="left" vertical="top"/>
    </xf>
    <xf numFmtId="0" fontId="5" fillId="0" borderId="0"/>
    <xf numFmtId="0" fontId="22" fillId="0" borderId="0"/>
    <xf numFmtId="0" fontId="24" fillId="0" borderId="0" applyNumberFormat="0" applyFill="0" applyBorder="0" applyAlignment="0" applyProtection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Protection="0"/>
    <xf numFmtId="0" fontId="1" fillId="0" borderId="0"/>
  </cellStyleXfs>
  <cellXfs count="110">
    <xf numFmtId="0" fontId="0" fillId="0" borderId="0" xfId="0"/>
    <xf numFmtId="0" fontId="5" fillId="2" borderId="0" xfId="0" applyFont="1" applyFill="1"/>
    <xf numFmtId="0" fontId="5" fillId="0" borderId="0" xfId="0" applyFont="1"/>
    <xf numFmtId="49" fontId="6" fillId="2" borderId="0" xfId="0" applyNumberFormat="1" applyFont="1" applyFill="1" applyAlignment="1">
      <alignment horizontal="left" vertical="top"/>
    </xf>
    <xf numFmtId="0" fontId="6" fillId="2" borderId="0" xfId="0" applyFont="1" applyFill="1" applyAlignment="1">
      <alignment horizontal="left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165" fontId="8" fillId="2" borderId="0" xfId="0" applyNumberFormat="1" applyFont="1" applyFill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166" fontId="7" fillId="2" borderId="1" xfId="0" applyNumberFormat="1" applyFont="1" applyFill="1" applyBorder="1"/>
    <xf numFmtId="0" fontId="5" fillId="2" borderId="3" xfId="0" applyFont="1" applyFill="1" applyBorder="1" applyAlignment="1">
      <alignment vertical="center" wrapText="1"/>
    </xf>
    <xf numFmtId="0" fontId="5" fillId="3" borderId="0" xfId="0" applyFont="1" applyFill="1"/>
    <xf numFmtId="0" fontId="10" fillId="4" borderId="1" xfId="0" applyFont="1" applyFill="1" applyBorder="1" applyAlignment="1">
      <alignment horizontal="right" vertical="top" wrapText="1"/>
    </xf>
    <xf numFmtId="0" fontId="7" fillId="4" borderId="1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right" vertical="top" wrapText="1"/>
    </xf>
    <xf numFmtId="0" fontId="5" fillId="4" borderId="1" xfId="0" applyFont="1" applyFill="1" applyBorder="1"/>
    <xf numFmtId="166" fontId="11" fillId="4" borderId="1" xfId="0" applyNumberFormat="1" applyFont="1" applyFill="1" applyBorder="1"/>
    <xf numFmtId="166" fontId="9" fillId="4" borderId="1" xfId="0" applyNumberFormat="1" applyFont="1" applyFill="1" applyBorder="1"/>
    <xf numFmtId="0" fontId="12" fillId="4" borderId="1" xfId="0" applyFont="1" applyFill="1" applyBorder="1"/>
    <xf numFmtId="4" fontId="12" fillId="4" borderId="1" xfId="0" applyNumberFormat="1" applyFont="1" applyFill="1" applyBorder="1"/>
    <xf numFmtId="0" fontId="7" fillId="0" borderId="0" xfId="0" applyFont="1"/>
    <xf numFmtId="49" fontId="7" fillId="0" borderId="0" xfId="0" applyNumberFormat="1" applyFont="1" applyAlignment="1">
      <alignment horizontal="left" vertical="top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49" fontId="16" fillId="0" borderId="0" xfId="0" applyNumberFormat="1" applyFont="1" applyAlignment="1">
      <alignment horizontal="left" vertical="top"/>
    </xf>
    <xf numFmtId="0" fontId="6" fillId="2" borderId="0" xfId="0" applyFont="1" applyFill="1" applyAlignment="1">
      <alignment horizontal="right"/>
    </xf>
    <xf numFmtId="0" fontId="6" fillId="5" borderId="0" xfId="0" applyFont="1" applyFill="1" applyAlignment="1">
      <alignment horizontal="left"/>
    </xf>
    <xf numFmtId="0" fontId="7" fillId="5" borderId="2" xfId="0" applyFont="1" applyFill="1" applyBorder="1" applyAlignment="1">
      <alignment horizontal="center"/>
    </xf>
    <xf numFmtId="2" fontId="7" fillId="5" borderId="2" xfId="0" applyNumberFormat="1" applyFont="1" applyFill="1" applyBorder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left" vertical="top"/>
    </xf>
    <xf numFmtId="0" fontId="21" fillId="0" borderId="0" xfId="0" applyFont="1"/>
    <xf numFmtId="0" fontId="22" fillId="0" borderId="0" xfId="22"/>
    <xf numFmtId="0" fontId="26" fillId="0" borderId="0" xfId="22" applyFont="1"/>
    <xf numFmtId="0" fontId="7" fillId="0" borderId="7" xfId="28" applyFont="1" applyBorder="1" applyAlignment="1">
      <alignment horizontal="center" vertical="center"/>
    </xf>
    <xf numFmtId="0" fontId="7" fillId="0" borderId="13" xfId="28" applyFont="1" applyBorder="1" applyAlignment="1">
      <alignment horizontal="center" vertical="center"/>
    </xf>
    <xf numFmtId="0" fontId="7" fillId="0" borderId="24" xfId="28" applyFont="1" applyBorder="1" applyAlignment="1">
      <alignment horizontal="center" vertical="center"/>
    </xf>
    <xf numFmtId="0" fontId="7" fillId="0" borderId="25" xfId="28" applyFont="1" applyBorder="1" applyAlignment="1">
      <alignment horizontal="center" vertical="center"/>
    </xf>
    <xf numFmtId="0" fontId="7" fillId="0" borderId="26" xfId="28" applyFont="1" applyBorder="1" applyAlignment="1">
      <alignment horizontal="center" vertical="center"/>
    </xf>
    <xf numFmtId="0" fontId="7" fillId="2" borderId="3" xfId="28" applyFont="1" applyFill="1" applyBorder="1" applyAlignment="1">
      <alignment horizontal="center" vertical="center"/>
    </xf>
    <xf numFmtId="0" fontId="29" fillId="0" borderId="15" xfId="29" applyFont="1" applyBorder="1" applyAlignment="1">
      <alignment horizontal="center" vertical="justify"/>
    </xf>
    <xf numFmtId="0" fontId="28" fillId="0" borderId="16" xfId="29" applyFont="1" applyBorder="1" applyAlignment="1">
      <alignment vertical="justify"/>
    </xf>
    <xf numFmtId="0" fontId="7" fillId="2" borderId="17" xfId="28" applyFont="1" applyFill="1" applyBorder="1" applyAlignment="1">
      <alignment horizontal="center" vertical="center"/>
    </xf>
    <xf numFmtId="166" fontId="11" fillId="0" borderId="18" xfId="28" applyNumberFormat="1" applyFont="1" applyBorder="1" applyAlignment="1">
      <alignment horizontal="right" vertical="top"/>
    </xf>
    <xf numFmtId="0" fontId="9" fillId="3" borderId="30" xfId="28" applyFont="1" applyFill="1" applyBorder="1" applyAlignment="1">
      <alignment horizontal="center" vertical="top" wrapText="1"/>
    </xf>
    <xf numFmtId="0" fontId="9" fillId="3" borderId="28" xfId="28" applyFont="1" applyFill="1" applyBorder="1" applyAlignment="1">
      <alignment horizontal="center" vertical="top" wrapText="1"/>
    </xf>
    <xf numFmtId="0" fontId="9" fillId="3" borderId="31" xfId="28" applyFont="1" applyFill="1" applyBorder="1" applyAlignment="1">
      <alignment horizontal="right" vertical="top" wrapText="1"/>
    </xf>
    <xf numFmtId="4" fontId="11" fillId="3" borderId="7" xfId="28" applyNumberFormat="1" applyFont="1" applyFill="1" applyBorder="1" applyAlignment="1">
      <alignment horizontal="right" vertical="top"/>
    </xf>
    <xf numFmtId="0" fontId="9" fillId="4" borderId="32" xfId="28" applyFont="1" applyFill="1" applyBorder="1" applyAlignment="1">
      <alignment horizontal="center" vertical="top" wrapText="1"/>
    </xf>
    <xf numFmtId="0" fontId="9" fillId="4" borderId="27" xfId="28" applyFont="1" applyFill="1" applyBorder="1" applyAlignment="1">
      <alignment horizontal="center" vertical="top" wrapText="1"/>
    </xf>
    <xf numFmtId="0" fontId="9" fillId="4" borderId="33" xfId="28" applyFont="1" applyFill="1" applyBorder="1" applyAlignment="1">
      <alignment horizontal="right" vertical="top" wrapText="1"/>
    </xf>
    <xf numFmtId="0" fontId="25" fillId="0" borderId="0" xfId="22" applyFont="1" applyAlignment="1">
      <alignment horizontal="center" vertical="center"/>
    </xf>
    <xf numFmtId="0" fontId="9" fillId="3" borderId="34" xfId="28" applyFont="1" applyFill="1" applyBorder="1" applyAlignment="1">
      <alignment horizontal="center" vertical="top" wrapText="1"/>
    </xf>
    <xf numFmtId="0" fontId="9" fillId="3" borderId="35" xfId="28" applyFont="1" applyFill="1" applyBorder="1" applyAlignment="1">
      <alignment horizontal="right" vertical="top" wrapText="1"/>
    </xf>
    <xf numFmtId="0" fontId="9" fillId="3" borderId="35" xfId="28" applyFont="1" applyFill="1" applyBorder="1" applyAlignment="1">
      <alignment horizontal="center" vertical="center" wrapText="1"/>
    </xf>
    <xf numFmtId="4" fontId="11" fillId="3" borderId="23" xfId="28" applyNumberFormat="1" applyFont="1" applyFill="1" applyBorder="1" applyAlignment="1">
      <alignment horizontal="right" vertical="top"/>
    </xf>
    <xf numFmtId="166" fontId="11" fillId="4" borderId="7" xfId="28" applyNumberFormat="1" applyFont="1" applyFill="1" applyBorder="1" applyAlignment="1">
      <alignment horizontal="right" vertical="top"/>
    </xf>
    <xf numFmtId="43" fontId="11" fillId="4" borderId="33" xfId="28" applyNumberFormat="1" applyFont="1" applyFill="1" applyBorder="1" applyAlignment="1">
      <alignment horizontal="center" vertical="top"/>
    </xf>
    <xf numFmtId="0" fontId="22" fillId="0" borderId="0" xfId="22" applyAlignment="1">
      <alignment horizontal="center"/>
    </xf>
    <xf numFmtId="43" fontId="7" fillId="0" borderId="1" xfId="28" applyNumberFormat="1" applyFont="1" applyBorder="1" applyAlignment="1">
      <alignment vertical="top" wrapText="1"/>
    </xf>
    <xf numFmtId="0" fontId="9" fillId="3" borderId="36" xfId="28" applyFont="1" applyFill="1" applyBorder="1" applyAlignment="1">
      <alignment horizontal="center" vertical="center" wrapText="1"/>
    </xf>
    <xf numFmtId="0" fontId="9" fillId="3" borderId="14" xfId="28" applyFont="1" applyFill="1" applyBorder="1" applyAlignment="1">
      <alignment horizontal="center" vertical="top" wrapText="1"/>
    </xf>
    <xf numFmtId="0" fontId="28" fillId="0" borderId="16" xfId="29" applyFont="1" applyBorder="1" applyAlignment="1">
      <alignment horizontal="left" vertical="top" wrapText="1"/>
    </xf>
    <xf numFmtId="0" fontId="29" fillId="0" borderId="29" xfId="29" applyFont="1" applyBorder="1" applyAlignment="1">
      <alignment horizontal="center" vertical="justify"/>
    </xf>
    <xf numFmtId="0" fontId="29" fillId="0" borderId="19" xfId="29" applyFont="1" applyBorder="1" applyAlignment="1">
      <alignment vertical="justify"/>
    </xf>
    <xf numFmtId="0" fontId="29" fillId="0" borderId="29" xfId="29" applyFont="1" applyBorder="1" applyAlignment="1">
      <alignment vertical="justify"/>
    </xf>
    <xf numFmtId="0" fontId="25" fillId="0" borderId="40" xfId="22" applyFont="1" applyBorder="1" applyAlignment="1">
      <alignment horizontal="center" vertical="center"/>
    </xf>
    <xf numFmtId="0" fontId="28" fillId="0" borderId="41" xfId="29" applyFont="1" applyBorder="1" applyAlignment="1">
      <alignment vertical="justify"/>
    </xf>
    <xf numFmtId="0" fontId="31" fillId="0" borderId="0" xfId="0" applyFont="1" applyAlignment="1">
      <alignment horizontal="left" vertical="top" wrapText="1"/>
    </xf>
    <xf numFmtId="0" fontId="7" fillId="0" borderId="22" xfId="28" applyFont="1" applyBorder="1" applyAlignment="1">
      <alignment horizontal="center" vertical="top" wrapText="1"/>
    </xf>
    <xf numFmtId="0" fontId="7" fillId="0" borderId="26" xfId="28" applyFont="1" applyBorder="1" applyAlignment="1">
      <alignment horizontal="center" vertical="top" wrapText="1"/>
    </xf>
    <xf numFmtId="0" fontId="28" fillId="6" borderId="12" xfId="29" applyFont="1" applyFill="1" applyBorder="1" applyAlignment="1">
      <alignment horizontal="center" vertical="center"/>
    </xf>
    <xf numFmtId="0" fontId="28" fillId="6" borderId="8" xfId="29" applyFont="1" applyFill="1" applyBorder="1" applyAlignment="1">
      <alignment horizontal="center" vertical="center"/>
    </xf>
    <xf numFmtId="0" fontId="28" fillId="6" borderId="13" xfId="29" applyFont="1" applyFill="1" applyBorder="1" applyAlignment="1">
      <alignment horizontal="center" vertical="center"/>
    </xf>
    <xf numFmtId="0" fontId="28" fillId="0" borderId="39" xfId="29" applyFont="1" applyBorder="1" applyAlignment="1">
      <alignment horizontal="center" vertical="justify"/>
    </xf>
    <xf numFmtId="0" fontId="28" fillId="0" borderId="38" xfId="29" applyFont="1" applyBorder="1" applyAlignment="1">
      <alignment horizontal="center" vertical="justify"/>
    </xf>
    <xf numFmtId="0" fontId="28" fillId="0" borderId="37" xfId="29" applyFont="1" applyBorder="1" applyAlignment="1">
      <alignment horizontal="center" vertical="justify"/>
    </xf>
    <xf numFmtId="0" fontId="30" fillId="0" borderId="0" xfId="22" applyFont="1" applyAlignment="1">
      <alignment horizontal="center" vertical="center" wrapText="1"/>
    </xf>
    <xf numFmtId="0" fontId="23" fillId="7" borderId="9" xfId="22" applyFont="1" applyFill="1" applyBorder="1" applyAlignment="1">
      <alignment horizontal="center" vertical="center"/>
    </xf>
    <xf numFmtId="0" fontId="23" fillId="7" borderId="10" xfId="22" applyFont="1" applyFill="1" applyBorder="1" applyAlignment="1">
      <alignment horizontal="center" vertical="center"/>
    </xf>
    <xf numFmtId="0" fontId="23" fillId="7" borderId="11" xfId="22" applyFont="1" applyFill="1" applyBorder="1" applyAlignment="1">
      <alignment horizontal="center" vertical="center"/>
    </xf>
    <xf numFmtId="0" fontId="7" fillId="0" borderId="19" xfId="28" applyFont="1" applyBorder="1" applyAlignment="1">
      <alignment horizontal="center" vertical="center" wrapText="1"/>
    </xf>
    <xf numFmtId="0" fontId="7" fillId="0" borderId="23" xfId="28" applyFont="1" applyBorder="1" applyAlignment="1">
      <alignment horizontal="center" vertical="center" wrapText="1"/>
    </xf>
    <xf numFmtId="0" fontId="7" fillId="0" borderId="20" xfId="28" applyFont="1" applyBorder="1" applyAlignment="1">
      <alignment horizontal="center" vertical="center" wrapText="1"/>
    </xf>
    <xf numFmtId="0" fontId="7" fillId="0" borderId="24" xfId="28" applyFont="1" applyBorder="1" applyAlignment="1">
      <alignment horizontal="center" vertical="center" wrapText="1"/>
    </xf>
    <xf numFmtId="0" fontId="7" fillId="0" borderId="21" xfId="28" applyFont="1" applyBorder="1" applyAlignment="1">
      <alignment horizontal="center" vertical="center" wrapText="1"/>
    </xf>
    <xf numFmtId="0" fontId="7" fillId="0" borderId="25" xfId="28" applyFont="1" applyBorder="1" applyAlignment="1">
      <alignment horizontal="center" vertical="center" wrapText="1"/>
    </xf>
    <xf numFmtId="0" fontId="7" fillId="0" borderId="21" xfId="28" applyFont="1" applyBorder="1" applyAlignment="1">
      <alignment horizontal="center" vertical="top" wrapText="1"/>
    </xf>
    <xf numFmtId="0" fontId="7" fillId="0" borderId="25" xfId="28" applyFont="1" applyBorder="1" applyAlignment="1">
      <alignment horizontal="center" vertical="top" wrapText="1"/>
    </xf>
    <xf numFmtId="0" fontId="23" fillId="0" borderId="12" xfId="22" applyFont="1" applyBorder="1" applyAlignment="1">
      <alignment horizontal="center" vertical="center" wrapText="1"/>
    </xf>
    <xf numFmtId="0" fontId="23" fillId="0" borderId="13" xfId="22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49" fontId="3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49" fontId="6" fillId="0" borderId="0" xfId="0" applyNumberFormat="1" applyFont="1" applyAlignment="1">
      <alignment horizontal="left" vertical="top" wrapText="1"/>
    </xf>
    <xf numFmtId="0" fontId="19" fillId="0" borderId="0" xfId="0" applyFont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</cellXfs>
  <cellStyles count="30">
    <cellStyle name="Акт" xfId="1"/>
    <cellStyle name="АктМТСН" xfId="2"/>
    <cellStyle name="ВедРесурсов" xfId="3"/>
    <cellStyle name="ВедРесурсовАкт" xfId="4"/>
    <cellStyle name="Гиперссылка 2" xfId="23"/>
    <cellStyle name="Итоги" xfId="5"/>
    <cellStyle name="ИтогоАктБазЦ" xfId="6"/>
    <cellStyle name="ИтогоАктТекЦ" xfId="7"/>
    <cellStyle name="ИтогоБазЦ" xfId="8"/>
    <cellStyle name="ИтогоБИМ" xfId="9"/>
    <cellStyle name="ИтогоТекЦ" xfId="10"/>
    <cellStyle name="ЛокСмета" xfId="11"/>
    <cellStyle name="ЛокСмета 2" xfId="12"/>
    <cellStyle name="ЛокСмМТСН" xfId="13"/>
    <cellStyle name="Обычный" xfId="0" builtinId="0"/>
    <cellStyle name="Обычный 2" xfId="14"/>
    <cellStyle name="Обычный 2 2" xfId="28"/>
    <cellStyle name="Обычный 3" xfId="22"/>
    <cellStyle name="Обычный 4" xfId="29"/>
    <cellStyle name="Параметр" xfId="15"/>
    <cellStyle name="ПеременныеСметы" xfId="16"/>
    <cellStyle name="Процентный 2" xfId="25"/>
    <cellStyle name="РесСмета" xfId="17"/>
    <cellStyle name="СводкаСтоимРаб" xfId="18"/>
    <cellStyle name="Титул" xfId="19"/>
    <cellStyle name="Финансовый 2" xfId="24"/>
    <cellStyle name="Финансовый 2 2" xfId="26"/>
    <cellStyle name="Финансовый 3" xfId="27"/>
    <cellStyle name="Хвост" xfId="20"/>
    <cellStyle name="Экспертиза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tabSelected="1" zoomScale="115" zoomScaleNormal="115" workbookViewId="0">
      <pane xSplit="2" ySplit="2" topLeftCell="F3" activePane="bottomRight" state="frozen"/>
      <selection pane="topRight" activeCell="C1" sqref="C1"/>
      <selection pane="bottomLeft" activeCell="A9" sqref="A9"/>
      <selection pane="bottomRight" activeCell="I18" sqref="I18"/>
    </sheetView>
  </sheetViews>
  <sheetFormatPr defaultColWidth="9.140625" defaultRowHeight="18.75" x14ac:dyDescent="0.3"/>
  <cols>
    <col min="1" max="1" width="6.140625" style="56" customWidth="1"/>
    <col min="2" max="2" width="66" style="38" customWidth="1"/>
    <col min="3" max="3" width="6.5703125" style="37" hidden="1" customWidth="1"/>
    <col min="4" max="4" width="8.42578125" style="37" hidden="1" customWidth="1"/>
    <col min="5" max="5" width="20.7109375" style="63" hidden="1" customWidth="1"/>
    <col min="6" max="6" width="24.42578125" style="37" customWidth="1"/>
    <col min="7" max="16384" width="9.140625" style="37"/>
  </cols>
  <sheetData>
    <row r="1" spans="1:6" ht="61.5" customHeight="1" thickBot="1" x14ac:dyDescent="0.3">
      <c r="A1" s="82" t="s">
        <v>71</v>
      </c>
      <c r="B1" s="82"/>
      <c r="C1" s="82"/>
      <c r="D1" s="82"/>
      <c r="E1" s="82"/>
      <c r="F1" s="82"/>
    </row>
    <row r="2" spans="1:6" ht="19.5" thickBot="1" x14ac:dyDescent="0.3">
      <c r="A2" s="94" t="s">
        <v>48</v>
      </c>
      <c r="B2" s="95"/>
      <c r="C2" s="83" t="s">
        <v>49</v>
      </c>
      <c r="D2" s="84"/>
      <c r="E2" s="84"/>
      <c r="F2" s="85"/>
    </row>
    <row r="3" spans="1:6" ht="15" customHeight="1" x14ac:dyDescent="0.25">
      <c r="A3" s="86" t="s">
        <v>62</v>
      </c>
      <c r="B3" s="86" t="s">
        <v>2</v>
      </c>
      <c r="C3" s="88" t="s">
        <v>3</v>
      </c>
      <c r="D3" s="90" t="s">
        <v>4</v>
      </c>
      <c r="E3" s="92" t="s">
        <v>55</v>
      </c>
      <c r="F3" s="74" t="s">
        <v>56</v>
      </c>
    </row>
    <row r="4" spans="1:6" ht="18.75" customHeight="1" thickBot="1" x14ac:dyDescent="0.3">
      <c r="A4" s="87"/>
      <c r="B4" s="87"/>
      <c r="C4" s="89"/>
      <c r="D4" s="91"/>
      <c r="E4" s="93"/>
      <c r="F4" s="75"/>
    </row>
    <row r="5" spans="1:6" ht="15.75" thickBot="1" x14ac:dyDescent="0.3">
      <c r="A5" s="39">
        <v>1</v>
      </c>
      <c r="B5" s="40">
        <v>2</v>
      </c>
      <c r="C5" s="41">
        <v>3</v>
      </c>
      <c r="D5" s="42">
        <v>4</v>
      </c>
      <c r="E5" s="42">
        <v>5</v>
      </c>
      <c r="F5" s="43">
        <v>6</v>
      </c>
    </row>
    <row r="6" spans="1:6" ht="18.75" customHeight="1" thickBot="1" x14ac:dyDescent="0.3">
      <c r="A6" s="76" t="s">
        <v>52</v>
      </c>
      <c r="B6" s="77"/>
      <c r="C6" s="77"/>
      <c r="D6" s="77"/>
      <c r="E6" s="77"/>
      <c r="F6" s="78"/>
    </row>
    <row r="7" spans="1:6" ht="15.75" x14ac:dyDescent="0.25">
      <c r="A7" s="79" t="s">
        <v>59</v>
      </c>
      <c r="B7" s="80"/>
      <c r="C7" s="80"/>
      <c r="D7" s="80"/>
      <c r="E7" s="80"/>
      <c r="F7" s="81"/>
    </row>
    <row r="8" spans="1:6" ht="16.5" thickBot="1" x14ac:dyDescent="0.3">
      <c r="A8" s="45">
        <v>1</v>
      </c>
      <c r="B8" s="46" t="s">
        <v>60</v>
      </c>
      <c r="C8" s="47" t="s">
        <v>50</v>
      </c>
      <c r="D8" s="44">
        <v>1</v>
      </c>
      <c r="E8" s="64"/>
      <c r="F8" s="48">
        <v>0</v>
      </c>
    </row>
    <row r="9" spans="1:6" ht="15.75" x14ac:dyDescent="0.25">
      <c r="A9" s="45">
        <v>2</v>
      </c>
      <c r="B9" s="46" t="s">
        <v>70</v>
      </c>
      <c r="C9" s="47" t="s">
        <v>50</v>
      </c>
      <c r="D9" s="44">
        <v>1</v>
      </c>
      <c r="E9" s="64"/>
      <c r="F9" s="48">
        <v>0</v>
      </c>
    </row>
    <row r="10" spans="1:6" ht="47.25" x14ac:dyDescent="0.25">
      <c r="A10" s="68">
        <v>3</v>
      </c>
      <c r="B10" s="67" t="s">
        <v>61</v>
      </c>
      <c r="C10" s="47" t="s">
        <v>50</v>
      </c>
      <c r="D10" s="44">
        <v>1</v>
      </c>
      <c r="E10" s="64"/>
      <c r="F10" s="48">
        <v>0</v>
      </c>
    </row>
    <row r="11" spans="1:6" ht="15.75" x14ac:dyDescent="0.25">
      <c r="A11" s="68"/>
      <c r="B11" s="46" t="s">
        <v>63</v>
      </c>
      <c r="C11" s="47" t="s">
        <v>50</v>
      </c>
      <c r="D11" s="44">
        <v>1</v>
      </c>
      <c r="E11" s="64"/>
      <c r="F11" s="48">
        <v>0</v>
      </c>
    </row>
    <row r="12" spans="1:6" ht="15.75" x14ac:dyDescent="0.25">
      <c r="A12" s="68"/>
      <c r="B12" s="46" t="s">
        <v>64</v>
      </c>
      <c r="C12" s="47" t="s">
        <v>50</v>
      </c>
      <c r="D12" s="44">
        <v>1</v>
      </c>
      <c r="E12" s="64"/>
      <c r="F12" s="48">
        <v>0</v>
      </c>
    </row>
    <row r="13" spans="1:6" ht="17.25" customHeight="1" x14ac:dyDescent="0.25">
      <c r="A13" s="68"/>
      <c r="B13" s="46" t="s">
        <v>65</v>
      </c>
      <c r="C13" s="47" t="s">
        <v>50</v>
      </c>
      <c r="D13" s="44">
        <v>1</v>
      </c>
      <c r="E13" s="64"/>
      <c r="F13" s="48">
        <v>0</v>
      </c>
    </row>
    <row r="14" spans="1:6" ht="31.5" customHeight="1" x14ac:dyDescent="0.25">
      <c r="A14" s="68"/>
      <c r="B14" s="46" t="s">
        <v>69</v>
      </c>
      <c r="C14" s="47" t="s">
        <v>50</v>
      </c>
      <c r="D14" s="44">
        <v>1</v>
      </c>
      <c r="E14" s="64"/>
      <c r="F14" s="48">
        <v>0</v>
      </c>
    </row>
    <row r="15" spans="1:6" ht="31.5" x14ac:dyDescent="0.25">
      <c r="A15" s="68"/>
      <c r="B15" s="46" t="s">
        <v>66</v>
      </c>
      <c r="C15" s="47" t="s">
        <v>50</v>
      </c>
      <c r="D15" s="44">
        <v>1</v>
      </c>
      <c r="E15" s="64"/>
      <c r="F15" s="48">
        <v>0</v>
      </c>
    </row>
    <row r="16" spans="1:6" ht="15.75" x14ac:dyDescent="0.25">
      <c r="A16" s="68"/>
      <c r="B16" s="46" t="s">
        <v>67</v>
      </c>
      <c r="C16" s="47" t="s">
        <v>50</v>
      </c>
      <c r="D16" s="44">
        <v>1</v>
      </c>
      <c r="E16" s="64"/>
      <c r="F16" s="48">
        <v>0</v>
      </c>
    </row>
    <row r="17" spans="1:6" ht="31.5" x14ac:dyDescent="0.25">
      <c r="A17" s="68"/>
      <c r="B17" s="46" t="s">
        <v>68</v>
      </c>
      <c r="C17" s="47" t="s">
        <v>50</v>
      </c>
      <c r="D17" s="44">
        <v>1</v>
      </c>
      <c r="E17" s="64"/>
      <c r="F17" s="48">
        <v>0</v>
      </c>
    </row>
    <row r="18" spans="1:6" ht="16.5" thickBot="1" x14ac:dyDescent="0.3">
      <c r="A18" s="68"/>
      <c r="B18" s="72" t="s">
        <v>72</v>
      </c>
      <c r="C18" s="47" t="s">
        <v>50</v>
      </c>
      <c r="D18" s="44">
        <v>1</v>
      </c>
      <c r="E18" s="64"/>
      <c r="F18" s="48">
        <v>0</v>
      </c>
    </row>
    <row r="19" spans="1:6" ht="15.75" thickBot="1" x14ac:dyDescent="0.3">
      <c r="A19" s="69"/>
      <c r="B19" s="49" t="s">
        <v>53</v>
      </c>
      <c r="C19" s="50"/>
      <c r="D19" s="51"/>
      <c r="E19" s="65"/>
      <c r="F19" s="52">
        <f>F8+F9+F10+F11+F12+F13+F15+F16+F17+F14+F18</f>
        <v>0</v>
      </c>
    </row>
    <row r="20" spans="1:6" ht="15.75" thickBot="1" x14ac:dyDescent="0.3">
      <c r="A20" s="70"/>
      <c r="B20" s="66" t="s">
        <v>54</v>
      </c>
      <c r="C20" s="57"/>
      <c r="D20" s="58"/>
      <c r="E20" s="59"/>
      <c r="F20" s="60">
        <f>F19*1.2</f>
        <v>0</v>
      </c>
    </row>
    <row r="21" spans="1:6" ht="32.25" customHeight="1" thickBot="1" x14ac:dyDescent="0.3">
      <c r="A21" s="71"/>
      <c r="B21" s="53" t="s">
        <v>51</v>
      </c>
      <c r="C21" s="54"/>
      <c r="D21" s="55"/>
      <c r="E21" s="62"/>
      <c r="F21" s="61">
        <f>F20/100*20</f>
        <v>0</v>
      </c>
    </row>
    <row r="22" spans="1:6" ht="48" customHeight="1" x14ac:dyDescent="0.25">
      <c r="A22" s="73" t="s">
        <v>58</v>
      </c>
      <c r="B22" s="73"/>
      <c r="C22" s="73"/>
      <c r="D22" s="73"/>
      <c r="E22" s="73"/>
      <c r="F22" s="73"/>
    </row>
    <row r="23" spans="1:6" ht="31.5" customHeight="1" x14ac:dyDescent="0.25">
      <c r="A23" s="73" t="s">
        <v>57</v>
      </c>
      <c r="B23" s="73"/>
      <c r="C23" s="73"/>
      <c r="D23" s="73"/>
      <c r="E23" s="73"/>
      <c r="F23" s="73"/>
    </row>
    <row r="24" spans="1:6" ht="30.75" customHeight="1" x14ac:dyDescent="0.3"/>
  </sheetData>
  <mergeCells count="13">
    <mergeCell ref="A1:F1"/>
    <mergeCell ref="C2:F2"/>
    <mergeCell ref="A3:A4"/>
    <mergeCell ref="B3:B4"/>
    <mergeCell ref="C3:C4"/>
    <mergeCell ref="D3:D4"/>
    <mergeCell ref="E3:E4"/>
    <mergeCell ref="A2:B2"/>
    <mergeCell ref="A23:F23"/>
    <mergeCell ref="A22:F22"/>
    <mergeCell ref="F3:F4"/>
    <mergeCell ref="A6:F6"/>
    <mergeCell ref="A7:F7"/>
  </mergeCells>
  <pageMargins left="0.19685039370078741" right="0.19685039370078741" top="0.19685039370078741" bottom="0.19685039370078741" header="0.31496062992125984" footer="0.31496062992125984"/>
  <pageSetup paperSize="8" scale="3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5"/>
  <sheetViews>
    <sheetView topLeftCell="A5" zoomScale="85" zoomScaleNormal="85" workbookViewId="0">
      <selection activeCell="G10" sqref="G10:I17"/>
    </sheetView>
  </sheetViews>
  <sheetFormatPr defaultColWidth="8.85546875" defaultRowHeight="12.75" x14ac:dyDescent="0.2"/>
  <cols>
    <col min="1" max="1" width="3.85546875" style="28" customWidth="1"/>
    <col min="2" max="2" width="30.28515625" style="29" customWidth="1"/>
    <col min="3" max="3" width="9" style="28" customWidth="1"/>
    <col min="4" max="4" width="8.5703125" style="28" bestFit="1" customWidth="1"/>
    <col min="5" max="5" width="12.28515625" style="2" customWidth="1"/>
    <col min="6" max="6" width="16" style="2" customWidth="1"/>
    <col min="7" max="7" width="14.28515625" style="2" bestFit="1" customWidth="1"/>
    <col min="8" max="9" width="16" style="2" customWidth="1"/>
    <col min="10" max="10" width="31.7109375" style="2" customWidth="1"/>
    <col min="11" max="11" width="11.5703125" style="1" bestFit="1" customWidth="1"/>
    <col min="12" max="47" width="8.85546875" style="1"/>
    <col min="48" max="16384" width="8.85546875" style="2"/>
  </cols>
  <sheetData>
    <row r="1" spans="1:11" ht="40.15" customHeight="1" x14ac:dyDescent="0.2">
      <c r="A1" s="99" t="s">
        <v>46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38.450000000000003" customHeight="1" x14ac:dyDescent="0.25">
      <c r="A2" s="101" t="s">
        <v>45</v>
      </c>
      <c r="B2" s="102"/>
      <c r="C2" s="102"/>
      <c r="D2" s="102"/>
      <c r="E2" s="102"/>
      <c r="F2" s="102"/>
      <c r="G2" s="102"/>
      <c r="H2" s="102"/>
      <c r="I2" s="102"/>
      <c r="J2" s="102"/>
    </row>
    <row r="3" spans="1:11" ht="21" customHeight="1" x14ac:dyDescent="0.25">
      <c r="A3" s="3" t="s">
        <v>0</v>
      </c>
      <c r="B3" s="4"/>
      <c r="C3" s="4"/>
      <c r="D3" s="4"/>
      <c r="E3" s="4"/>
      <c r="F3" s="4"/>
      <c r="G3" s="4"/>
      <c r="H3" s="4"/>
      <c r="I3" s="4"/>
      <c r="J3" s="4"/>
    </row>
    <row r="4" spans="1:11" ht="21" customHeight="1" x14ac:dyDescent="0.25">
      <c r="A4" s="3"/>
      <c r="B4" s="30" t="s">
        <v>15</v>
      </c>
      <c r="C4" s="31"/>
      <c r="D4" s="4" t="s">
        <v>16</v>
      </c>
      <c r="E4" s="4"/>
      <c r="F4" s="4"/>
      <c r="G4" s="4"/>
      <c r="H4" s="4"/>
      <c r="I4" s="4"/>
      <c r="J4" s="4"/>
    </row>
    <row r="5" spans="1:11" ht="17.45" customHeight="1" x14ac:dyDescent="0.25">
      <c r="A5" s="3"/>
      <c r="B5" s="4"/>
      <c r="C5" s="4"/>
      <c r="D5" s="4"/>
      <c r="E5" s="4"/>
      <c r="F5" s="4"/>
      <c r="G5" s="4"/>
      <c r="H5" s="4"/>
      <c r="I5" s="4"/>
      <c r="J5" s="4"/>
    </row>
    <row r="6" spans="1:11" ht="33.75" customHeight="1" x14ac:dyDescent="0.25">
      <c r="A6" s="103" t="s">
        <v>1</v>
      </c>
      <c r="B6" s="103" t="s">
        <v>2</v>
      </c>
      <c r="C6" s="103" t="s">
        <v>3</v>
      </c>
      <c r="D6" s="103" t="s">
        <v>4</v>
      </c>
      <c r="E6" s="107" t="s">
        <v>5</v>
      </c>
      <c r="F6" s="107"/>
      <c r="G6" s="107" t="s">
        <v>6</v>
      </c>
      <c r="H6" s="107"/>
      <c r="I6" s="108" t="s">
        <v>7</v>
      </c>
      <c r="J6" s="107" t="s">
        <v>8</v>
      </c>
    </row>
    <row r="7" spans="1:11" ht="42" customHeight="1" x14ac:dyDescent="0.25">
      <c r="A7" s="104"/>
      <c r="B7" s="105"/>
      <c r="C7" s="106"/>
      <c r="D7" s="104"/>
      <c r="E7" s="5" t="s">
        <v>9</v>
      </c>
      <c r="F7" s="6" t="s">
        <v>10</v>
      </c>
      <c r="G7" s="5" t="s">
        <v>9</v>
      </c>
      <c r="H7" s="6" t="s">
        <v>10</v>
      </c>
      <c r="I7" s="109"/>
      <c r="J7" s="107"/>
      <c r="K7" s="7">
        <v>5.9762762199999999</v>
      </c>
    </row>
    <row r="8" spans="1:11" ht="13.15" customHeight="1" x14ac:dyDescent="0.25">
      <c r="A8" s="8">
        <v>1</v>
      </c>
      <c r="B8" s="8">
        <v>2</v>
      </c>
      <c r="C8" s="8">
        <v>3</v>
      </c>
      <c r="D8" s="8">
        <v>4</v>
      </c>
      <c r="E8" s="9">
        <v>5</v>
      </c>
      <c r="F8" s="9">
        <v>6</v>
      </c>
      <c r="G8" s="9">
        <v>7</v>
      </c>
      <c r="H8" s="9">
        <v>8</v>
      </c>
      <c r="I8" s="9"/>
      <c r="J8" s="9">
        <v>9</v>
      </c>
    </row>
    <row r="9" spans="1:11" ht="13.15" customHeight="1" x14ac:dyDescent="0.25">
      <c r="A9" s="96" t="s">
        <v>18</v>
      </c>
      <c r="B9" s="97"/>
      <c r="C9" s="97"/>
      <c r="D9" s="97"/>
      <c r="E9" s="97"/>
      <c r="F9" s="97"/>
      <c r="G9" s="97"/>
      <c r="H9" s="98"/>
      <c r="I9" s="9"/>
      <c r="J9" s="10"/>
    </row>
    <row r="10" spans="1:11" ht="30" x14ac:dyDescent="0.25">
      <c r="A10" s="8">
        <v>1</v>
      </c>
      <c r="B10" s="11" t="s">
        <v>26</v>
      </c>
      <c r="C10" s="8" t="s">
        <v>41</v>
      </c>
      <c r="D10" s="8">
        <v>302</v>
      </c>
      <c r="E10" s="32"/>
      <c r="F10" s="33"/>
      <c r="G10" s="12">
        <f t="shared" ref="G10:G24" si="0">D10*E10</f>
        <v>0</v>
      </c>
      <c r="H10" s="12">
        <f t="shared" ref="H10:H24" si="1">D10*F10</f>
        <v>0</v>
      </c>
      <c r="I10" s="12">
        <f t="shared" ref="I10:I24" si="2">G10+H10</f>
        <v>0</v>
      </c>
      <c r="J10" s="13" t="s">
        <v>11</v>
      </c>
    </row>
    <row r="11" spans="1:11" ht="30" x14ac:dyDescent="0.25">
      <c r="A11" s="8">
        <v>2</v>
      </c>
      <c r="B11" s="11" t="s">
        <v>27</v>
      </c>
      <c r="C11" s="8" t="s">
        <v>42</v>
      </c>
      <c r="D11" s="8">
        <v>3</v>
      </c>
      <c r="E11" s="32"/>
      <c r="F11" s="33"/>
      <c r="G11" s="12">
        <f t="shared" ref="G11:G17" si="3">D11*E11</f>
        <v>0</v>
      </c>
      <c r="H11" s="12">
        <f t="shared" ref="H11:H17" si="4">D11*F11</f>
        <v>0</v>
      </c>
      <c r="I11" s="12">
        <f t="shared" ref="I11:I17" si="5">G11+H11</f>
        <v>0</v>
      </c>
      <c r="J11" s="13" t="s">
        <v>11</v>
      </c>
    </row>
    <row r="12" spans="1:11" ht="45" x14ac:dyDescent="0.25">
      <c r="A12" s="8">
        <v>3</v>
      </c>
      <c r="B12" s="11" t="s">
        <v>28</v>
      </c>
      <c r="C12" s="8" t="s">
        <v>42</v>
      </c>
      <c r="D12" s="8">
        <v>54</v>
      </c>
      <c r="E12" s="32"/>
      <c r="F12" s="33"/>
      <c r="G12" s="12">
        <f t="shared" si="3"/>
        <v>0</v>
      </c>
      <c r="H12" s="12">
        <f t="shared" si="4"/>
        <v>0</v>
      </c>
      <c r="I12" s="12">
        <f t="shared" si="5"/>
        <v>0</v>
      </c>
      <c r="J12" s="13" t="s">
        <v>11</v>
      </c>
    </row>
    <row r="13" spans="1:11" ht="45" x14ac:dyDescent="0.25">
      <c r="A13" s="8">
        <v>4</v>
      </c>
      <c r="B13" s="11" t="s">
        <v>29</v>
      </c>
      <c r="C13" s="8" t="s">
        <v>42</v>
      </c>
      <c r="D13" s="8">
        <v>3</v>
      </c>
      <c r="E13" s="32"/>
      <c r="F13" s="33"/>
      <c r="G13" s="12">
        <f t="shared" si="3"/>
        <v>0</v>
      </c>
      <c r="H13" s="12">
        <f t="shared" si="4"/>
        <v>0</v>
      </c>
      <c r="I13" s="12">
        <f t="shared" si="5"/>
        <v>0</v>
      </c>
      <c r="J13" s="13" t="s">
        <v>11</v>
      </c>
    </row>
    <row r="14" spans="1:11" ht="30" x14ac:dyDescent="0.25">
      <c r="A14" s="8">
        <v>5</v>
      </c>
      <c r="B14" s="11" t="s">
        <v>30</v>
      </c>
      <c r="C14" s="8" t="s">
        <v>41</v>
      </c>
      <c r="D14" s="8">
        <v>25</v>
      </c>
      <c r="E14" s="32"/>
      <c r="F14" s="33"/>
      <c r="G14" s="12">
        <f t="shared" si="3"/>
        <v>0</v>
      </c>
      <c r="H14" s="12">
        <f t="shared" si="4"/>
        <v>0</v>
      </c>
      <c r="I14" s="12">
        <f t="shared" si="5"/>
        <v>0</v>
      </c>
      <c r="J14" s="13" t="s">
        <v>11</v>
      </c>
    </row>
    <row r="15" spans="1:11" ht="45" x14ac:dyDescent="0.25">
      <c r="A15" s="8">
        <v>6</v>
      </c>
      <c r="B15" s="11" t="s">
        <v>31</v>
      </c>
      <c r="C15" s="8" t="s">
        <v>42</v>
      </c>
      <c r="D15" s="8">
        <v>3.6</v>
      </c>
      <c r="E15" s="32"/>
      <c r="F15" s="33"/>
      <c r="G15" s="12">
        <f t="shared" si="3"/>
        <v>0</v>
      </c>
      <c r="H15" s="12">
        <f t="shared" si="4"/>
        <v>0</v>
      </c>
      <c r="I15" s="12">
        <f t="shared" si="5"/>
        <v>0</v>
      </c>
      <c r="J15" s="13" t="s">
        <v>11</v>
      </c>
    </row>
    <row r="16" spans="1:11" ht="30" x14ac:dyDescent="0.25">
      <c r="A16" s="8">
        <v>7</v>
      </c>
      <c r="B16" s="11" t="s">
        <v>32</v>
      </c>
      <c r="C16" s="8" t="s">
        <v>42</v>
      </c>
      <c r="D16" s="8">
        <v>10</v>
      </c>
      <c r="E16" s="32"/>
      <c r="F16" s="33"/>
      <c r="G16" s="12">
        <f t="shared" si="3"/>
        <v>0</v>
      </c>
      <c r="H16" s="12">
        <f t="shared" si="4"/>
        <v>0</v>
      </c>
      <c r="I16" s="12">
        <f t="shared" si="5"/>
        <v>0</v>
      </c>
      <c r="J16" s="13" t="s">
        <v>11</v>
      </c>
    </row>
    <row r="17" spans="1:47" ht="30" x14ac:dyDescent="0.25">
      <c r="A17" s="8">
        <v>8</v>
      </c>
      <c r="B17" s="11" t="s">
        <v>33</v>
      </c>
      <c r="C17" s="8" t="s">
        <v>41</v>
      </c>
      <c r="D17" s="8">
        <v>64</v>
      </c>
      <c r="E17" s="32"/>
      <c r="F17" s="33"/>
      <c r="G17" s="12">
        <f t="shared" si="3"/>
        <v>0</v>
      </c>
      <c r="H17" s="12">
        <f t="shared" si="4"/>
        <v>0</v>
      </c>
      <c r="I17" s="12">
        <f t="shared" si="5"/>
        <v>0</v>
      </c>
      <c r="J17" s="13" t="s">
        <v>11</v>
      </c>
    </row>
    <row r="18" spans="1:47" ht="30" x14ac:dyDescent="0.25">
      <c r="A18" s="8">
        <v>9</v>
      </c>
      <c r="B18" s="11" t="s">
        <v>34</v>
      </c>
      <c r="C18" s="8" t="s">
        <v>43</v>
      </c>
      <c r="D18" s="8">
        <v>0.36</v>
      </c>
      <c r="E18" s="32"/>
      <c r="F18" s="33"/>
      <c r="G18" s="12">
        <f t="shared" si="0"/>
        <v>0</v>
      </c>
      <c r="H18" s="12">
        <f t="shared" si="1"/>
        <v>0</v>
      </c>
      <c r="I18" s="12">
        <f>G18+H18</f>
        <v>0</v>
      </c>
      <c r="J18" s="13" t="s">
        <v>11</v>
      </c>
    </row>
    <row r="19" spans="1:47" s="14" customFormat="1" ht="30" x14ac:dyDescent="0.25">
      <c r="A19" s="8">
        <v>10</v>
      </c>
      <c r="B19" s="11" t="s">
        <v>35</v>
      </c>
      <c r="C19" s="8" t="s">
        <v>42</v>
      </c>
      <c r="D19" s="8">
        <v>12</v>
      </c>
      <c r="E19" s="32"/>
      <c r="F19" s="33"/>
      <c r="G19" s="12">
        <f t="shared" si="0"/>
        <v>0</v>
      </c>
      <c r="H19" s="12">
        <f t="shared" si="1"/>
        <v>0</v>
      </c>
      <c r="I19" s="12">
        <f t="shared" si="2"/>
        <v>0</v>
      </c>
      <c r="J19" s="13" t="s">
        <v>11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</row>
    <row r="20" spans="1:47" s="14" customFormat="1" ht="30" x14ac:dyDescent="0.25">
      <c r="A20" s="8">
        <v>11</v>
      </c>
      <c r="B20" s="11" t="s">
        <v>36</v>
      </c>
      <c r="C20" s="8" t="s">
        <v>41</v>
      </c>
      <c r="D20" s="8">
        <v>120</v>
      </c>
      <c r="E20" s="32"/>
      <c r="F20" s="33"/>
      <c r="G20" s="12">
        <f t="shared" si="0"/>
        <v>0</v>
      </c>
      <c r="H20" s="12">
        <f t="shared" si="1"/>
        <v>0</v>
      </c>
      <c r="I20" s="12">
        <f t="shared" si="2"/>
        <v>0</v>
      </c>
      <c r="J20" s="13" t="s">
        <v>11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</row>
    <row r="21" spans="1:47" s="14" customFormat="1" ht="30" x14ac:dyDescent="0.25">
      <c r="A21" s="8">
        <v>12</v>
      </c>
      <c r="B21" s="11" t="s">
        <v>37</v>
      </c>
      <c r="C21" s="8" t="s">
        <v>42</v>
      </c>
      <c r="D21" s="8">
        <v>18</v>
      </c>
      <c r="E21" s="32"/>
      <c r="F21" s="33"/>
      <c r="G21" s="12">
        <f t="shared" si="0"/>
        <v>0</v>
      </c>
      <c r="H21" s="12">
        <f t="shared" si="1"/>
        <v>0</v>
      </c>
      <c r="I21" s="12">
        <f t="shared" si="2"/>
        <v>0</v>
      </c>
      <c r="J21" s="13" t="s">
        <v>11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</row>
    <row r="22" spans="1:47" ht="45" x14ac:dyDescent="0.25">
      <c r="A22" s="8">
        <v>13</v>
      </c>
      <c r="B22" s="11" t="s">
        <v>38</v>
      </c>
      <c r="C22" s="8" t="s">
        <v>41</v>
      </c>
      <c r="D22" s="8">
        <v>60</v>
      </c>
      <c r="E22" s="32"/>
      <c r="F22" s="33"/>
      <c r="G22" s="12">
        <f t="shared" si="0"/>
        <v>0</v>
      </c>
      <c r="H22" s="12">
        <f t="shared" si="1"/>
        <v>0</v>
      </c>
      <c r="I22" s="12">
        <f t="shared" si="2"/>
        <v>0</v>
      </c>
      <c r="J22" s="13" t="s">
        <v>11</v>
      </c>
    </row>
    <row r="23" spans="1:47" s="14" customFormat="1" ht="30" x14ac:dyDescent="0.25">
      <c r="A23" s="8">
        <v>14</v>
      </c>
      <c r="B23" s="11" t="s">
        <v>39</v>
      </c>
      <c r="C23" s="8" t="s">
        <v>42</v>
      </c>
      <c r="D23" s="8">
        <v>9</v>
      </c>
      <c r="E23" s="32"/>
      <c r="F23" s="33"/>
      <c r="G23" s="12">
        <f t="shared" si="0"/>
        <v>0</v>
      </c>
      <c r="H23" s="12">
        <f t="shared" si="1"/>
        <v>0</v>
      </c>
      <c r="I23" s="12">
        <f t="shared" si="2"/>
        <v>0</v>
      </c>
      <c r="J23" s="13" t="s">
        <v>12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</row>
    <row r="24" spans="1:47" s="14" customFormat="1" ht="30" x14ac:dyDescent="0.25">
      <c r="A24" s="8">
        <v>15</v>
      </c>
      <c r="B24" s="11" t="s">
        <v>40</v>
      </c>
      <c r="C24" s="8" t="s">
        <v>44</v>
      </c>
      <c r="D24" s="8">
        <v>1</v>
      </c>
      <c r="E24" s="32"/>
      <c r="F24" s="33"/>
      <c r="G24" s="12">
        <f t="shared" si="0"/>
        <v>0</v>
      </c>
      <c r="H24" s="12">
        <f t="shared" si="1"/>
        <v>0</v>
      </c>
      <c r="I24" s="12">
        <f t="shared" si="2"/>
        <v>0</v>
      </c>
      <c r="J24" s="13" t="s">
        <v>12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</row>
    <row r="25" spans="1:47" s="1" customFormat="1" ht="19.149999999999999" customHeight="1" x14ac:dyDescent="0.2">
      <c r="A25" s="15"/>
      <c r="B25" s="16" t="s">
        <v>17</v>
      </c>
      <c r="C25" s="16"/>
      <c r="D25" s="17"/>
      <c r="E25" s="18"/>
      <c r="F25" s="19"/>
      <c r="G25" s="20">
        <f>SUM(G10:G24)</f>
        <v>0</v>
      </c>
      <c r="H25" s="20">
        <f>SUM(H10:H24)</f>
        <v>0</v>
      </c>
      <c r="I25" s="20">
        <f>SUM(I10:I24)</f>
        <v>0</v>
      </c>
      <c r="J25" s="21"/>
    </row>
    <row r="26" spans="1:47" s="1" customFormat="1" ht="15" x14ac:dyDescent="0.2">
      <c r="A26" s="15"/>
      <c r="B26" s="16" t="s">
        <v>13</v>
      </c>
      <c r="C26" s="16"/>
      <c r="D26" s="17"/>
      <c r="E26" s="18"/>
      <c r="F26" s="19"/>
      <c r="G26" s="20">
        <f>G25</f>
        <v>0</v>
      </c>
      <c r="H26" s="20">
        <f t="shared" ref="H26" si="6">H25</f>
        <v>0</v>
      </c>
      <c r="I26" s="20">
        <f>I25</f>
        <v>0</v>
      </c>
      <c r="J26" s="22"/>
    </row>
    <row r="27" spans="1:47" s="1" customFormat="1" ht="15" x14ac:dyDescent="0.2">
      <c r="A27" s="15"/>
      <c r="B27" s="16" t="s">
        <v>14</v>
      </c>
      <c r="C27" s="16"/>
      <c r="D27" s="17"/>
      <c r="E27" s="18"/>
      <c r="F27" s="19"/>
      <c r="G27" s="20">
        <f>G26/1.2*0.2</f>
        <v>0</v>
      </c>
      <c r="H27" s="20">
        <f>H26/1.2*0.2</f>
        <v>0</v>
      </c>
      <c r="I27" s="20">
        <f>I26/1.2*0.2</f>
        <v>0</v>
      </c>
      <c r="J27" s="22"/>
    </row>
    <row r="30" spans="1:47" s="1" customFormat="1" ht="15" x14ac:dyDescent="0.25">
      <c r="A30" s="34" t="s">
        <v>19</v>
      </c>
      <c r="B30" s="35" t="s">
        <v>20</v>
      </c>
      <c r="C30" s="36"/>
      <c r="D30" s="23"/>
      <c r="E30" s="23"/>
      <c r="F30" s="23"/>
      <c r="G30" s="23"/>
      <c r="H30" s="2"/>
      <c r="I30" s="2"/>
      <c r="J30" s="2"/>
    </row>
    <row r="31" spans="1:47" s="1" customFormat="1" ht="15" x14ac:dyDescent="0.25">
      <c r="A31" s="34" t="s">
        <v>21</v>
      </c>
      <c r="B31" s="35" t="s">
        <v>22</v>
      </c>
      <c r="C31" s="36"/>
      <c r="D31" s="23"/>
      <c r="E31" s="23"/>
      <c r="F31" s="23"/>
      <c r="G31" s="23"/>
      <c r="H31" s="2"/>
      <c r="I31" s="2"/>
      <c r="J31" s="2"/>
    </row>
    <row r="32" spans="1:47" s="1" customFormat="1" ht="15" x14ac:dyDescent="0.25">
      <c r="A32" s="34" t="s">
        <v>23</v>
      </c>
      <c r="B32" s="35" t="s">
        <v>24</v>
      </c>
      <c r="C32" s="36"/>
      <c r="D32" s="25"/>
      <c r="E32" s="25"/>
      <c r="F32" s="23"/>
      <c r="G32" s="23"/>
      <c r="H32" s="2"/>
      <c r="I32" s="2"/>
      <c r="J32" s="2"/>
    </row>
    <row r="33" spans="1:10" s="1" customFormat="1" ht="15" x14ac:dyDescent="0.25">
      <c r="A33" s="34"/>
      <c r="B33" s="35"/>
      <c r="C33" s="34"/>
      <c r="D33" s="26"/>
      <c r="E33" s="27"/>
      <c r="F33" s="23"/>
      <c r="G33" s="2"/>
      <c r="H33" s="2"/>
      <c r="I33" s="2"/>
      <c r="J33" s="2"/>
    </row>
    <row r="34" spans="1:10" s="1" customFormat="1" ht="15" x14ac:dyDescent="0.25">
      <c r="A34" s="34" t="s">
        <v>25</v>
      </c>
      <c r="B34" s="35"/>
      <c r="C34" s="34"/>
      <c r="D34" s="26"/>
      <c r="E34" s="27"/>
      <c r="F34" s="23"/>
      <c r="G34" s="2"/>
      <c r="H34" s="2"/>
      <c r="I34" s="2"/>
      <c r="J34" s="2"/>
    </row>
    <row r="35" spans="1:10" s="1" customFormat="1" ht="15" x14ac:dyDescent="0.25">
      <c r="A35" s="23"/>
      <c r="B35" s="24"/>
      <c r="C35" s="23"/>
      <c r="D35" s="23"/>
      <c r="E35" s="23"/>
      <c r="F35" s="23"/>
      <c r="G35" s="2"/>
      <c r="H35" s="2"/>
      <c r="I35" s="2"/>
      <c r="J35" s="2"/>
    </row>
  </sheetData>
  <mergeCells count="11">
    <mergeCell ref="A9:H9"/>
    <mergeCell ref="A1:J1"/>
    <mergeCell ref="A2:J2"/>
    <mergeCell ref="A6:A7"/>
    <mergeCell ref="B6:B7"/>
    <mergeCell ref="C6:C7"/>
    <mergeCell ref="D6:D7"/>
    <mergeCell ref="E6:F6"/>
    <mergeCell ref="G6:H6"/>
    <mergeCell ref="I6:I7"/>
    <mergeCell ref="J6:J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5"/>
  <sheetViews>
    <sheetView zoomScale="70" zoomScaleNormal="70" workbookViewId="0">
      <selection activeCell="J25" sqref="J25"/>
    </sheetView>
  </sheetViews>
  <sheetFormatPr defaultColWidth="8.85546875" defaultRowHeight="12.75" x14ac:dyDescent="0.2"/>
  <cols>
    <col min="1" max="1" width="3.85546875" style="28" customWidth="1"/>
    <col min="2" max="2" width="30.28515625" style="29" customWidth="1"/>
    <col min="3" max="3" width="9" style="28" customWidth="1"/>
    <col min="4" max="4" width="8.5703125" style="28" bestFit="1" customWidth="1"/>
    <col min="5" max="5" width="12.28515625" style="2" customWidth="1"/>
    <col min="6" max="6" width="16" style="2" customWidth="1"/>
    <col min="7" max="7" width="14.28515625" style="2" bestFit="1" customWidth="1"/>
    <col min="8" max="9" width="16" style="2" customWidth="1"/>
    <col min="10" max="10" width="31.7109375" style="2" customWidth="1"/>
    <col min="11" max="11" width="11.5703125" style="1" bestFit="1" customWidth="1"/>
    <col min="12" max="47" width="8.85546875" style="1"/>
    <col min="48" max="16384" width="8.85546875" style="2"/>
  </cols>
  <sheetData>
    <row r="1" spans="1:11" ht="40.15" customHeight="1" x14ac:dyDescent="0.2">
      <c r="A1" s="99" t="s">
        <v>47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38.450000000000003" customHeight="1" x14ac:dyDescent="0.25">
      <c r="A2" s="101" t="s">
        <v>45</v>
      </c>
      <c r="B2" s="102"/>
      <c r="C2" s="102"/>
      <c r="D2" s="102"/>
      <c r="E2" s="102"/>
      <c r="F2" s="102"/>
      <c r="G2" s="102"/>
      <c r="H2" s="102"/>
      <c r="I2" s="102"/>
      <c r="J2" s="102"/>
    </row>
    <row r="3" spans="1:11" ht="21" customHeight="1" x14ac:dyDescent="0.25">
      <c r="A3" s="3" t="s">
        <v>0</v>
      </c>
      <c r="B3" s="4"/>
      <c r="C3" s="4"/>
      <c r="D3" s="4"/>
      <c r="E3" s="4"/>
      <c r="F3" s="4"/>
      <c r="G3" s="4"/>
      <c r="H3" s="4"/>
      <c r="I3" s="4"/>
      <c r="J3" s="4"/>
    </row>
    <row r="4" spans="1:11" ht="21" customHeight="1" x14ac:dyDescent="0.25">
      <c r="A4" s="3"/>
      <c r="B4" s="30" t="s">
        <v>15</v>
      </c>
      <c r="C4" s="31"/>
      <c r="D4" s="4" t="s">
        <v>16</v>
      </c>
      <c r="E4" s="4"/>
      <c r="F4" s="4"/>
      <c r="G4" s="4"/>
      <c r="H4" s="4"/>
      <c r="I4" s="4"/>
      <c r="J4" s="4"/>
    </row>
    <row r="5" spans="1:11" ht="17.45" customHeight="1" x14ac:dyDescent="0.25">
      <c r="A5" s="3"/>
      <c r="B5" s="4"/>
      <c r="C5" s="4"/>
      <c r="D5" s="4"/>
      <c r="E5" s="4"/>
      <c r="F5" s="4"/>
      <c r="G5" s="4"/>
      <c r="H5" s="4"/>
      <c r="I5" s="4"/>
      <c r="J5" s="4"/>
    </row>
    <row r="6" spans="1:11" ht="33.75" customHeight="1" x14ac:dyDescent="0.25">
      <c r="A6" s="103" t="s">
        <v>1</v>
      </c>
      <c r="B6" s="103" t="s">
        <v>2</v>
      </c>
      <c r="C6" s="103" t="s">
        <v>3</v>
      </c>
      <c r="D6" s="103" t="s">
        <v>4</v>
      </c>
      <c r="E6" s="107" t="s">
        <v>5</v>
      </c>
      <c r="F6" s="107"/>
      <c r="G6" s="107" t="s">
        <v>6</v>
      </c>
      <c r="H6" s="107"/>
      <c r="I6" s="108" t="s">
        <v>7</v>
      </c>
      <c r="J6" s="107" t="s">
        <v>8</v>
      </c>
    </row>
    <row r="7" spans="1:11" ht="42" customHeight="1" x14ac:dyDescent="0.25">
      <c r="A7" s="104"/>
      <c r="B7" s="105"/>
      <c r="C7" s="106"/>
      <c r="D7" s="104"/>
      <c r="E7" s="5" t="s">
        <v>9</v>
      </c>
      <c r="F7" s="6" t="s">
        <v>10</v>
      </c>
      <c r="G7" s="5" t="s">
        <v>9</v>
      </c>
      <c r="H7" s="6" t="s">
        <v>10</v>
      </c>
      <c r="I7" s="109"/>
      <c r="J7" s="107"/>
      <c r="K7" s="7">
        <v>5.9762762199999999</v>
      </c>
    </row>
    <row r="8" spans="1:11" ht="13.15" customHeight="1" x14ac:dyDescent="0.25">
      <c r="A8" s="8">
        <v>1</v>
      </c>
      <c r="B8" s="8">
        <v>2</v>
      </c>
      <c r="C8" s="8">
        <v>3</v>
      </c>
      <c r="D8" s="8">
        <v>4</v>
      </c>
      <c r="E8" s="9">
        <v>5</v>
      </c>
      <c r="F8" s="9">
        <v>6</v>
      </c>
      <c r="G8" s="9">
        <v>7</v>
      </c>
      <c r="H8" s="9">
        <v>8</v>
      </c>
      <c r="I8" s="9"/>
      <c r="J8" s="9">
        <v>9</v>
      </c>
    </row>
    <row r="9" spans="1:11" ht="13.15" customHeight="1" x14ac:dyDescent="0.25">
      <c r="A9" s="96" t="s">
        <v>18</v>
      </c>
      <c r="B9" s="97"/>
      <c r="C9" s="97"/>
      <c r="D9" s="97"/>
      <c r="E9" s="97"/>
      <c r="F9" s="97"/>
      <c r="G9" s="97"/>
      <c r="H9" s="98"/>
      <c r="I9" s="9"/>
      <c r="J9" s="10"/>
    </row>
    <row r="10" spans="1:11" ht="30" x14ac:dyDescent="0.25">
      <c r="A10" s="8">
        <v>1</v>
      </c>
      <c r="B10" s="11" t="s">
        <v>26</v>
      </c>
      <c r="C10" s="8" t="s">
        <v>41</v>
      </c>
      <c r="D10" s="8">
        <v>302</v>
      </c>
      <c r="E10" s="32"/>
      <c r="F10" s="33"/>
      <c r="G10" s="12">
        <f t="shared" ref="G10:G24" si="0">D10*E10</f>
        <v>0</v>
      </c>
      <c r="H10" s="12">
        <f t="shared" ref="H10:H24" si="1">D10*F10</f>
        <v>0</v>
      </c>
      <c r="I10" s="12">
        <f t="shared" ref="I10:I24" si="2">G10+H10</f>
        <v>0</v>
      </c>
      <c r="J10" s="13" t="s">
        <v>11</v>
      </c>
    </row>
    <row r="11" spans="1:11" ht="30" x14ac:dyDescent="0.25">
      <c r="A11" s="8">
        <v>2</v>
      </c>
      <c r="B11" s="11" t="s">
        <v>27</v>
      </c>
      <c r="C11" s="8" t="s">
        <v>42</v>
      </c>
      <c r="D11" s="8">
        <v>3</v>
      </c>
      <c r="E11" s="32"/>
      <c r="F11" s="33"/>
      <c r="G11" s="12">
        <f t="shared" ref="G11:G17" si="3">D11*E11</f>
        <v>0</v>
      </c>
      <c r="H11" s="12">
        <f t="shared" ref="H11:H17" si="4">D11*F11</f>
        <v>0</v>
      </c>
      <c r="I11" s="12">
        <f t="shared" ref="I11:I17" si="5">G11+H11</f>
        <v>0</v>
      </c>
      <c r="J11" s="13" t="s">
        <v>11</v>
      </c>
    </row>
    <row r="12" spans="1:11" ht="45" x14ac:dyDescent="0.25">
      <c r="A12" s="8">
        <v>3</v>
      </c>
      <c r="B12" s="11" t="s">
        <v>28</v>
      </c>
      <c r="C12" s="8" t="s">
        <v>42</v>
      </c>
      <c r="D12" s="8">
        <v>54</v>
      </c>
      <c r="E12" s="32"/>
      <c r="F12" s="33"/>
      <c r="G12" s="12">
        <f t="shared" si="3"/>
        <v>0</v>
      </c>
      <c r="H12" s="12">
        <f t="shared" si="4"/>
        <v>0</v>
      </c>
      <c r="I12" s="12">
        <f t="shared" si="5"/>
        <v>0</v>
      </c>
      <c r="J12" s="13" t="s">
        <v>11</v>
      </c>
    </row>
    <row r="13" spans="1:11" ht="45" x14ac:dyDescent="0.25">
      <c r="A13" s="8">
        <v>4</v>
      </c>
      <c r="B13" s="11" t="s">
        <v>29</v>
      </c>
      <c r="C13" s="8" t="s">
        <v>42</v>
      </c>
      <c r="D13" s="8">
        <v>3</v>
      </c>
      <c r="E13" s="32"/>
      <c r="F13" s="33"/>
      <c r="G13" s="12">
        <f t="shared" si="3"/>
        <v>0</v>
      </c>
      <c r="H13" s="12">
        <f t="shared" si="4"/>
        <v>0</v>
      </c>
      <c r="I13" s="12">
        <f t="shared" si="5"/>
        <v>0</v>
      </c>
      <c r="J13" s="13" t="s">
        <v>11</v>
      </c>
    </row>
    <row r="14" spans="1:11" ht="30" x14ac:dyDescent="0.25">
      <c r="A14" s="8">
        <v>5</v>
      </c>
      <c r="B14" s="11" t="s">
        <v>30</v>
      </c>
      <c r="C14" s="8" t="s">
        <v>41</v>
      </c>
      <c r="D14" s="8">
        <v>25</v>
      </c>
      <c r="E14" s="32"/>
      <c r="F14" s="33"/>
      <c r="G14" s="12">
        <f t="shared" si="3"/>
        <v>0</v>
      </c>
      <c r="H14" s="12">
        <f t="shared" si="4"/>
        <v>0</v>
      </c>
      <c r="I14" s="12">
        <f t="shared" si="5"/>
        <v>0</v>
      </c>
      <c r="J14" s="13" t="s">
        <v>11</v>
      </c>
    </row>
    <row r="15" spans="1:11" ht="45" x14ac:dyDescent="0.25">
      <c r="A15" s="8">
        <v>6</v>
      </c>
      <c r="B15" s="11" t="s">
        <v>31</v>
      </c>
      <c r="C15" s="8" t="s">
        <v>42</v>
      </c>
      <c r="D15" s="8">
        <v>3.6</v>
      </c>
      <c r="E15" s="32"/>
      <c r="F15" s="33"/>
      <c r="G15" s="12">
        <f t="shared" si="3"/>
        <v>0</v>
      </c>
      <c r="H15" s="12">
        <f t="shared" si="4"/>
        <v>0</v>
      </c>
      <c r="I15" s="12">
        <f t="shared" si="5"/>
        <v>0</v>
      </c>
      <c r="J15" s="13" t="s">
        <v>11</v>
      </c>
    </row>
    <row r="16" spans="1:11" ht="30" x14ac:dyDescent="0.25">
      <c r="A16" s="8">
        <v>7</v>
      </c>
      <c r="B16" s="11" t="s">
        <v>32</v>
      </c>
      <c r="C16" s="8" t="s">
        <v>42</v>
      </c>
      <c r="D16" s="8">
        <v>10</v>
      </c>
      <c r="E16" s="32"/>
      <c r="F16" s="33"/>
      <c r="G16" s="12">
        <f t="shared" si="3"/>
        <v>0</v>
      </c>
      <c r="H16" s="12">
        <f t="shared" si="4"/>
        <v>0</v>
      </c>
      <c r="I16" s="12">
        <f t="shared" si="5"/>
        <v>0</v>
      </c>
      <c r="J16" s="13" t="s">
        <v>11</v>
      </c>
    </row>
    <row r="17" spans="1:47" ht="30" x14ac:dyDescent="0.25">
      <c r="A17" s="8">
        <v>8</v>
      </c>
      <c r="B17" s="11" t="s">
        <v>33</v>
      </c>
      <c r="C17" s="8" t="s">
        <v>41</v>
      </c>
      <c r="D17" s="8">
        <v>64</v>
      </c>
      <c r="E17" s="32"/>
      <c r="F17" s="33"/>
      <c r="G17" s="12">
        <f t="shared" si="3"/>
        <v>0</v>
      </c>
      <c r="H17" s="12">
        <f t="shared" si="4"/>
        <v>0</v>
      </c>
      <c r="I17" s="12">
        <f t="shared" si="5"/>
        <v>0</v>
      </c>
      <c r="J17" s="13" t="s">
        <v>11</v>
      </c>
    </row>
    <row r="18" spans="1:47" ht="30" x14ac:dyDescent="0.25">
      <c r="A18" s="8">
        <v>9</v>
      </c>
      <c r="B18" s="11" t="s">
        <v>34</v>
      </c>
      <c r="C18" s="8" t="s">
        <v>43</v>
      </c>
      <c r="D18" s="8">
        <v>0.36</v>
      </c>
      <c r="E18" s="32"/>
      <c r="F18" s="33"/>
      <c r="G18" s="12">
        <f t="shared" si="0"/>
        <v>0</v>
      </c>
      <c r="H18" s="12">
        <f t="shared" si="1"/>
        <v>0</v>
      </c>
      <c r="I18" s="12">
        <f>G18+H18</f>
        <v>0</v>
      </c>
      <c r="J18" s="13" t="s">
        <v>11</v>
      </c>
    </row>
    <row r="19" spans="1:47" s="14" customFormat="1" ht="30" x14ac:dyDescent="0.25">
      <c r="A19" s="8">
        <v>10</v>
      </c>
      <c r="B19" s="11" t="s">
        <v>35</v>
      </c>
      <c r="C19" s="8" t="s">
        <v>42</v>
      </c>
      <c r="D19" s="8">
        <v>12</v>
      </c>
      <c r="E19" s="32"/>
      <c r="F19" s="33"/>
      <c r="G19" s="12">
        <f t="shared" si="0"/>
        <v>0</v>
      </c>
      <c r="H19" s="12">
        <f t="shared" si="1"/>
        <v>0</v>
      </c>
      <c r="I19" s="12">
        <f t="shared" si="2"/>
        <v>0</v>
      </c>
      <c r="J19" s="13" t="s">
        <v>11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</row>
    <row r="20" spans="1:47" s="14" customFormat="1" ht="30" x14ac:dyDescent="0.25">
      <c r="A20" s="8">
        <v>11</v>
      </c>
      <c r="B20" s="11" t="s">
        <v>36</v>
      </c>
      <c r="C20" s="8" t="s">
        <v>41</v>
      </c>
      <c r="D20" s="8">
        <v>120</v>
      </c>
      <c r="E20" s="32"/>
      <c r="F20" s="33"/>
      <c r="G20" s="12">
        <f t="shared" si="0"/>
        <v>0</v>
      </c>
      <c r="H20" s="12">
        <f t="shared" si="1"/>
        <v>0</v>
      </c>
      <c r="I20" s="12">
        <f t="shared" si="2"/>
        <v>0</v>
      </c>
      <c r="J20" s="13" t="s">
        <v>11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</row>
    <row r="21" spans="1:47" s="14" customFormat="1" ht="30" x14ac:dyDescent="0.25">
      <c r="A21" s="8">
        <v>12</v>
      </c>
      <c r="B21" s="11" t="s">
        <v>37</v>
      </c>
      <c r="C21" s="8" t="s">
        <v>42</v>
      </c>
      <c r="D21" s="8">
        <v>18</v>
      </c>
      <c r="E21" s="32"/>
      <c r="F21" s="33"/>
      <c r="G21" s="12">
        <f t="shared" si="0"/>
        <v>0</v>
      </c>
      <c r="H21" s="12">
        <f t="shared" si="1"/>
        <v>0</v>
      </c>
      <c r="I21" s="12">
        <f t="shared" si="2"/>
        <v>0</v>
      </c>
      <c r="J21" s="13" t="s">
        <v>11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</row>
    <row r="22" spans="1:47" ht="45" x14ac:dyDescent="0.25">
      <c r="A22" s="8">
        <v>13</v>
      </c>
      <c r="B22" s="11" t="s">
        <v>38</v>
      </c>
      <c r="C22" s="8" t="s">
        <v>41</v>
      </c>
      <c r="D22" s="8">
        <v>60</v>
      </c>
      <c r="E22" s="32"/>
      <c r="F22" s="33"/>
      <c r="G22" s="12">
        <f t="shared" si="0"/>
        <v>0</v>
      </c>
      <c r="H22" s="12">
        <f t="shared" si="1"/>
        <v>0</v>
      </c>
      <c r="I22" s="12">
        <f t="shared" si="2"/>
        <v>0</v>
      </c>
      <c r="J22" s="13" t="s">
        <v>11</v>
      </c>
    </row>
    <row r="23" spans="1:47" s="14" customFormat="1" ht="30" x14ac:dyDescent="0.25">
      <c r="A23" s="8">
        <v>14</v>
      </c>
      <c r="B23" s="11" t="s">
        <v>39</v>
      </c>
      <c r="C23" s="8" t="s">
        <v>42</v>
      </c>
      <c r="D23" s="8">
        <v>9</v>
      </c>
      <c r="E23" s="32"/>
      <c r="F23" s="33"/>
      <c r="G23" s="12">
        <f t="shared" si="0"/>
        <v>0</v>
      </c>
      <c r="H23" s="12">
        <f t="shared" si="1"/>
        <v>0</v>
      </c>
      <c r="I23" s="12">
        <f t="shared" si="2"/>
        <v>0</v>
      </c>
      <c r="J23" s="13" t="s">
        <v>12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</row>
    <row r="24" spans="1:47" s="14" customFormat="1" ht="30" x14ac:dyDescent="0.25">
      <c r="A24" s="8">
        <v>15</v>
      </c>
      <c r="B24" s="11" t="s">
        <v>40</v>
      </c>
      <c r="C24" s="8" t="s">
        <v>44</v>
      </c>
      <c r="D24" s="8">
        <v>1</v>
      </c>
      <c r="E24" s="32"/>
      <c r="F24" s="33"/>
      <c r="G24" s="12">
        <f t="shared" si="0"/>
        <v>0</v>
      </c>
      <c r="H24" s="12">
        <f t="shared" si="1"/>
        <v>0</v>
      </c>
      <c r="I24" s="12">
        <f t="shared" si="2"/>
        <v>0</v>
      </c>
      <c r="J24" s="13" t="s">
        <v>12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</row>
    <row r="25" spans="1:47" s="1" customFormat="1" ht="19.149999999999999" customHeight="1" x14ac:dyDescent="0.2">
      <c r="A25" s="15"/>
      <c r="B25" s="16" t="s">
        <v>17</v>
      </c>
      <c r="C25" s="16"/>
      <c r="D25" s="17"/>
      <c r="E25" s="18"/>
      <c r="F25" s="19"/>
      <c r="G25" s="20">
        <f>SUM(G10:G24)</f>
        <v>0</v>
      </c>
      <c r="H25" s="20">
        <f>SUM(H10:H24)</f>
        <v>0</v>
      </c>
      <c r="I25" s="20">
        <f>SUM(I10:I24)</f>
        <v>0</v>
      </c>
      <c r="J25" s="21"/>
    </row>
    <row r="26" spans="1:47" s="1" customFormat="1" ht="15" x14ac:dyDescent="0.2">
      <c r="A26" s="15"/>
      <c r="B26" s="16" t="s">
        <v>13</v>
      </c>
      <c r="C26" s="16"/>
      <c r="D26" s="17"/>
      <c r="E26" s="18"/>
      <c r="F26" s="19"/>
      <c r="G26" s="20">
        <f>G25</f>
        <v>0</v>
      </c>
      <c r="H26" s="20">
        <f t="shared" ref="H26" si="6">H25</f>
        <v>0</v>
      </c>
      <c r="I26" s="20">
        <f>I25</f>
        <v>0</v>
      </c>
      <c r="J26" s="22"/>
    </row>
    <row r="27" spans="1:47" s="1" customFormat="1" ht="15" x14ac:dyDescent="0.2">
      <c r="A27" s="15"/>
      <c r="B27" s="16" t="s">
        <v>14</v>
      </c>
      <c r="C27" s="16"/>
      <c r="D27" s="17"/>
      <c r="E27" s="18"/>
      <c r="F27" s="19"/>
      <c r="G27" s="20">
        <f>G26/1.2*0.2</f>
        <v>0</v>
      </c>
      <c r="H27" s="20">
        <f>H26/1.2*0.2</f>
        <v>0</v>
      </c>
      <c r="I27" s="20">
        <f>I26/1.2*0.2</f>
        <v>0</v>
      </c>
      <c r="J27" s="22"/>
    </row>
    <row r="30" spans="1:47" s="1" customFormat="1" ht="15" x14ac:dyDescent="0.25">
      <c r="A30" s="34" t="s">
        <v>19</v>
      </c>
      <c r="B30" s="35" t="s">
        <v>20</v>
      </c>
      <c r="C30" s="36"/>
      <c r="D30" s="23"/>
      <c r="E30" s="23"/>
      <c r="F30" s="23"/>
      <c r="G30" s="23"/>
      <c r="H30" s="2"/>
      <c r="I30" s="2"/>
      <c r="J30" s="2"/>
    </row>
    <row r="31" spans="1:47" s="1" customFormat="1" ht="15" x14ac:dyDescent="0.25">
      <c r="A31" s="34" t="s">
        <v>21</v>
      </c>
      <c r="B31" s="35" t="s">
        <v>22</v>
      </c>
      <c r="C31" s="36"/>
      <c r="D31" s="23"/>
      <c r="E31" s="23"/>
      <c r="F31" s="23"/>
      <c r="G31" s="23"/>
      <c r="H31" s="2"/>
      <c r="I31" s="2"/>
      <c r="J31" s="2"/>
    </row>
    <row r="32" spans="1:47" s="1" customFormat="1" ht="15" x14ac:dyDescent="0.25">
      <c r="A32" s="34" t="s">
        <v>23</v>
      </c>
      <c r="B32" s="35" t="s">
        <v>24</v>
      </c>
      <c r="C32" s="36"/>
      <c r="D32" s="25"/>
      <c r="E32" s="25"/>
      <c r="F32" s="23"/>
      <c r="G32" s="23"/>
      <c r="H32" s="2"/>
      <c r="I32" s="2"/>
      <c r="J32" s="2"/>
    </row>
    <row r="33" spans="1:10" s="1" customFormat="1" ht="15" x14ac:dyDescent="0.25">
      <c r="A33" s="34"/>
      <c r="B33" s="35"/>
      <c r="C33" s="34"/>
      <c r="D33" s="26"/>
      <c r="E33" s="27"/>
      <c r="F33" s="23"/>
      <c r="G33" s="2"/>
      <c r="H33" s="2"/>
      <c r="I33" s="2"/>
      <c r="J33" s="2"/>
    </row>
    <row r="34" spans="1:10" s="1" customFormat="1" ht="15" x14ac:dyDescent="0.25">
      <c r="A34" s="34" t="s">
        <v>25</v>
      </c>
      <c r="B34" s="35"/>
      <c r="C34" s="34"/>
      <c r="D34" s="26"/>
      <c r="E34" s="27"/>
      <c r="F34" s="23"/>
      <c r="G34" s="2"/>
      <c r="H34" s="2"/>
      <c r="I34" s="2"/>
      <c r="J34" s="2"/>
    </row>
    <row r="35" spans="1:10" s="1" customFormat="1" ht="15" x14ac:dyDescent="0.25">
      <c r="A35" s="23"/>
      <c r="B35" s="24"/>
      <c r="C35" s="23"/>
      <c r="D35" s="23"/>
      <c r="E35" s="23"/>
      <c r="F35" s="23"/>
      <c r="G35" s="2"/>
      <c r="H35" s="2"/>
      <c r="I35" s="2"/>
      <c r="J35" s="2"/>
    </row>
  </sheetData>
  <mergeCells count="11">
    <mergeCell ref="A9:H9"/>
    <mergeCell ref="A1:J1"/>
    <mergeCell ref="A2:J2"/>
    <mergeCell ref="A6:A7"/>
    <mergeCell ref="B6:B7"/>
    <mergeCell ref="C6:C7"/>
    <mergeCell ref="D6:D7"/>
    <mergeCell ref="E6:F6"/>
    <mergeCell ref="G6:H6"/>
    <mergeCell ref="I6:I7"/>
    <mergeCell ref="J6:J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смета </vt:lpstr>
      <vt:lpstr>2</vt:lpstr>
      <vt:lpstr>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Мирзоева Юлиана Куламалиевна</dc:creator>
  <cp:lastModifiedBy>Еникеева Эльвира Вилевна</cp:lastModifiedBy>
  <cp:lastPrinted>2023-03-23T12:35:42Z</cp:lastPrinted>
  <dcterms:created xsi:type="dcterms:W3CDTF">2022-06-08T03:45:20Z</dcterms:created>
  <dcterms:modified xsi:type="dcterms:W3CDTF">2025-01-22T08:50:59Z</dcterms:modified>
</cp:coreProperties>
</file>