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28.4\Share\2. Республики 187\ОТДЕЛ ЗАКУПОК И ПРОДАЖ\_ ОБМЕН отдела закупок\Закупки 2025\ЗКЭФ\расходка лаборатория\ЗКЭФ-5-25 общ клин\"/>
    </mc:Choice>
  </mc:AlternateContent>
  <bookViews>
    <workbookView xWindow="0" yWindow="0" windowWidth="28800" windowHeight="12330" tabRatio="500"/>
  </bookViews>
  <sheets>
    <sheet name="Лист1" sheetId="1" r:id="rId1"/>
  </sheets>
  <definedNames>
    <definedName name="_GoBack" localSheetId="0">Лист1!#REF!</definedName>
    <definedName name="_xlnm.Print_Area" localSheetId="0">Лист1!$A$1:$I$53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8" i="1" l="1"/>
  <c r="A39" i="1"/>
  <c r="I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13" i="1"/>
  <c r="G47" i="1"/>
  <c r="G41" i="1"/>
  <c r="G42" i="1"/>
  <c r="G43" i="1"/>
  <c r="G44" i="1"/>
  <c r="G45" i="1"/>
  <c r="G46" i="1"/>
  <c r="G33" i="1"/>
  <c r="G34" i="1"/>
  <c r="G35" i="1"/>
  <c r="G36" i="1"/>
  <c r="G37" i="1"/>
  <c r="G38" i="1"/>
  <c r="G39" i="1"/>
  <c r="G40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13" i="1"/>
  <c r="I47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I45" i="1"/>
  <c r="A40" i="1" l="1"/>
  <c r="A41" i="1" s="1"/>
  <c r="A42" i="1" s="1"/>
  <c r="A43" i="1" s="1"/>
  <c r="A44" i="1" s="1"/>
  <c r="A45" i="1" s="1"/>
  <c r="A46" i="1" s="1"/>
  <c r="A47" i="1" s="1"/>
  <c r="A36" i="1"/>
  <c r="A37" i="1" s="1"/>
  <c r="I46" i="1"/>
  <c r="I14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8" i="1" l="1"/>
</calcChain>
</file>

<file path=xl/sharedStrings.xml><?xml version="1.0" encoding="utf-8"?>
<sst xmlns="http://schemas.openxmlformats.org/spreadsheetml/2006/main" count="125" uniqueCount="64">
  <si>
    <t>Обоснование начальной (максимальной) цены договора</t>
  </si>
  <si>
    <t>Начальная (максимальная) цена договора (далее - НМЦД) определена методом сопоставимых рыночных цен (анализ рынка).</t>
  </si>
  <si>
    <t>Расчет НМЦД:</t>
  </si>
  <si>
    <t>№ п/п</t>
  </si>
  <si>
    <t>Код ОКПД 2</t>
  </si>
  <si>
    <t>Наименование предмета закупки</t>
  </si>
  <si>
    <t>Ед. изм.</t>
  </si>
  <si>
    <t>Кол-во</t>
  </si>
  <si>
    <t>Цена за ед.изм. (руб.)</t>
  </si>
  <si>
    <t>НМЦД (руб.)</t>
  </si>
  <si>
    <t>В результате проведения анализа рынка НМЦД составляет:</t>
  </si>
  <si>
    <r>
      <t xml:space="preserve">В качестве обоснования начальной (максимальной) цены договора используется </t>
    </r>
    <r>
      <rPr>
        <b/>
        <sz val="10"/>
        <rFont val="Arial"/>
        <family val="2"/>
        <charset val="204"/>
      </rPr>
      <t>наименьшее ценовое предложение</t>
    </r>
    <r>
      <rPr>
        <sz val="10"/>
        <rFont val="Arial"/>
        <family val="2"/>
        <charset val="204"/>
      </rPr>
      <t xml:space="preserve">. </t>
    </r>
  </si>
  <si>
    <t xml:space="preserve">Коммерческое предложение № 3 </t>
  </si>
  <si>
    <t xml:space="preserve">Коммерческое предложение № 1 </t>
  </si>
  <si>
    <t xml:space="preserve">Приложение № 3 
</t>
  </si>
  <si>
    <t xml:space="preserve">Коммерческое предложение № 2  </t>
  </si>
  <si>
    <t>Диахим-ГемиСтейн - РТЦ</t>
  </si>
  <si>
    <t xml:space="preserve">РНП-плазма </t>
  </si>
  <si>
    <t xml:space="preserve">Техпластин-тест (R), </t>
  </si>
  <si>
    <t>МИКРОАЛЬБУФАН</t>
  </si>
  <si>
    <t>Диахим-Набор для клинического анализа кала</t>
  </si>
  <si>
    <t>Чип-сенсор Глюкоза II типа</t>
  </si>
  <si>
    <t>Раствор глюкоза, лактат</t>
  </si>
  <si>
    <t>Сыворотка контрольная слабоположительная на сифилис</t>
  </si>
  <si>
    <t>КлиниТест-BS Калибратор глюкозы и лактата в микропробирках</t>
  </si>
  <si>
    <t>Масло иммерсионное</t>
  </si>
  <si>
    <t>Сыворотка контрольная положительная на сифилис</t>
  </si>
  <si>
    <t>Сыворотка контрольная отрицательная на сифилис</t>
  </si>
  <si>
    <t>Фибриноген-тест</t>
  </si>
  <si>
    <t>Лампа Osram</t>
  </si>
  <si>
    <t>Раствор для глюкозы и лактата в пробирках (норма)</t>
  </si>
  <si>
    <t>Раствор для глюкозы и лактата в пробирках  (патология)</t>
  </si>
  <si>
    <t>Среда DMEM</t>
  </si>
  <si>
    <t>Патоплазма</t>
  </si>
  <si>
    <t xml:space="preserve">ДИАХИМ-СК </t>
  </si>
  <si>
    <t>Тест-полоски</t>
  </si>
  <si>
    <t>21.20.23.111</t>
  </si>
  <si>
    <t>Девяткова Е.В.</t>
  </si>
  <si>
    <r>
      <t>Основные характеристики предмета закупки:</t>
    </r>
    <r>
      <rPr>
        <sz val="10"/>
        <color rgb="FF000000"/>
        <rFont val="Arial"/>
        <family val="2"/>
        <charset val="204"/>
      </rPr>
      <t xml:space="preserve"> в соответствии с Приложением №1 к извещению о проведении запроса котировок в электронной форме</t>
    </r>
  </si>
  <si>
    <t>21.20.23.110</t>
  </si>
  <si>
    <t>20.59.52.194</t>
  </si>
  <si>
    <t>21.20.21.110</t>
  </si>
  <si>
    <t>27.40.12.000</t>
  </si>
  <si>
    <t>20.59.52.150</t>
  </si>
  <si>
    <t>Материал контрольный многоуровневый "Ликвичек Контроль "Общий Анализ Мочи"</t>
  </si>
  <si>
    <t>Краситель азур-эозин по Романовскому</t>
  </si>
  <si>
    <t>Набор реагентов "Антиген кардиолипиновый для реакции микропреципитации"</t>
  </si>
  <si>
    <t>Диахим-КАТО</t>
  </si>
  <si>
    <t>Гемстандарт-Э-1</t>
  </si>
  <si>
    <t>Диахим-Цитостейн-ГК (ГематаксилинКарацци)</t>
  </si>
  <si>
    <t xml:space="preserve">АПТВ-эл-тест </t>
  </si>
  <si>
    <t xml:space="preserve">Цоликон анти-А </t>
  </si>
  <si>
    <t>Гемстандарт-ФЦ Фуксин Циля</t>
  </si>
  <si>
    <t>Диахим-Набор для окраски по Циль-Нильсену</t>
  </si>
  <si>
    <t>ЭРИТРОТЕСТтм-Цоликлон Анти-D IgG</t>
  </si>
  <si>
    <t>Цоликон анти-В</t>
  </si>
  <si>
    <t>Цоликлон СМ Анти-Асл</t>
  </si>
  <si>
    <t>БМ-контроль-ССК с калибратором 8*10</t>
  </si>
  <si>
    <t>уп</t>
  </si>
  <si>
    <t>фл</t>
  </si>
  <si>
    <t>наб</t>
  </si>
  <si>
    <t>шт</t>
  </si>
  <si>
    <t>Дата подготовки обоснования НМЦД:  22 января 2024 года</t>
  </si>
  <si>
    <r>
      <t xml:space="preserve">Предмет закупки: </t>
    </r>
    <r>
      <rPr>
        <sz val="10"/>
        <color rgb="FF000000"/>
        <rFont val="Arial"/>
        <family val="2"/>
        <charset val="204"/>
      </rPr>
      <t>Поставка реагентов и расходных материалов для лабораторных исследований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</si>
</sst>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8" x14ac:knownFonts="1"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4" fontId="2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horizontal="justify" vertical="top" wrapText="1"/>
    </xf>
    <xf numFmtId="4" fontId="4" fillId="2" borderId="0" xfId="0" applyNumberFormat="1" applyFont="1" applyFill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justify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6" borderId="5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4" fontId="3" fillId="2" borderId="0" xfId="0" applyNumberFormat="1" applyFont="1" applyFill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/>
    </xf>
    <xf numFmtId="4" fontId="2" fillId="2" borderId="0" xfId="0" applyNumberFormat="1" applyFont="1" applyFill="1" applyBorder="1" applyAlignment="1">
      <alignment horizontal="justify" vertical="top" wrapText="1"/>
    </xf>
    <xf numFmtId="4" fontId="2" fillId="2" borderId="0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justify" vertical="top" wrapText="1"/>
    </xf>
    <xf numFmtId="4" fontId="5" fillId="2" borderId="0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view="pageBreakPreview" topLeftCell="A16" zoomScaleSheetLayoutView="100" zoomScalePageLayoutView="125" workbookViewId="0">
      <selection activeCell="M28" sqref="M28"/>
    </sheetView>
  </sheetViews>
  <sheetFormatPr defaultRowHeight="12.75" x14ac:dyDescent="0.2"/>
  <cols>
    <col min="1" max="1" width="4.28515625" style="9" customWidth="1"/>
    <col min="2" max="2" width="12.42578125" style="9" customWidth="1"/>
    <col min="3" max="3" width="30.7109375" style="9" customWidth="1"/>
    <col min="4" max="4" width="8.42578125" style="9" customWidth="1"/>
    <col min="5" max="5" width="9.28515625" style="9" customWidth="1"/>
    <col min="6" max="6" width="15.140625" style="9" customWidth="1"/>
    <col min="7" max="7" width="15.85546875" style="9" customWidth="1"/>
    <col min="8" max="8" width="15.7109375" style="9" customWidth="1"/>
    <col min="9" max="9" width="17.85546875" style="10" customWidth="1"/>
    <col min="10" max="1022" width="8.7109375" style="9" customWidth="1"/>
    <col min="1023" max="1024" width="11.5703125" style="9"/>
    <col min="1025" max="16384" width="9.140625" style="9"/>
  </cols>
  <sheetData>
    <row r="1" spans="1:18" ht="24.75" customHeight="1" x14ac:dyDescent="0.2">
      <c r="A1" s="1"/>
      <c r="B1" s="40"/>
      <c r="C1" s="40"/>
      <c r="D1" s="1"/>
      <c r="E1" s="1"/>
      <c r="F1" s="1"/>
      <c r="G1" s="45" t="s">
        <v>14</v>
      </c>
      <c r="H1" s="46"/>
      <c r="I1" s="46"/>
    </row>
    <row r="2" spans="1:18" ht="15.75" customHeight="1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2"/>
      <c r="K2" s="42"/>
      <c r="L2" s="42"/>
      <c r="M2" s="42"/>
      <c r="N2" s="42"/>
      <c r="O2" s="42"/>
      <c r="P2" s="42"/>
      <c r="Q2" s="42"/>
      <c r="R2" s="42"/>
    </row>
    <row r="3" spans="1:18" ht="7.5" customHeight="1" x14ac:dyDescent="0.2">
      <c r="A3" s="2"/>
      <c r="B3" s="2"/>
      <c r="C3" s="2"/>
      <c r="D3" s="2"/>
      <c r="E3" s="2"/>
      <c r="F3" s="2"/>
      <c r="G3" s="2"/>
      <c r="H3" s="2"/>
      <c r="I3" s="3"/>
      <c r="J3" s="11"/>
      <c r="K3" s="11"/>
      <c r="L3" s="11"/>
      <c r="M3" s="11"/>
      <c r="N3" s="11"/>
      <c r="O3" s="11"/>
      <c r="P3" s="11"/>
      <c r="Q3" s="11"/>
      <c r="R3" s="11"/>
    </row>
    <row r="4" spans="1:18" ht="15.75" customHeight="1" x14ac:dyDescent="0.2">
      <c r="A4" s="43" t="s">
        <v>63</v>
      </c>
      <c r="B4" s="43"/>
      <c r="C4" s="43"/>
      <c r="D4" s="43"/>
      <c r="E4" s="43"/>
      <c r="F4" s="43"/>
      <c r="G4" s="43"/>
      <c r="H4" s="43"/>
      <c r="I4" s="43"/>
      <c r="J4" s="11"/>
      <c r="K4" s="11"/>
      <c r="L4" s="11"/>
      <c r="M4" s="11"/>
      <c r="N4" s="11"/>
      <c r="O4" s="11"/>
      <c r="P4" s="11"/>
      <c r="Q4" s="11"/>
      <c r="R4" s="11"/>
    </row>
    <row r="5" spans="1:18" ht="2.25" customHeight="1" x14ac:dyDescent="0.2">
      <c r="A5" s="4"/>
      <c r="B5" s="4"/>
      <c r="C5" s="5"/>
      <c r="D5" s="5"/>
      <c r="E5" s="5"/>
      <c r="F5" s="5"/>
      <c r="G5" s="5"/>
      <c r="H5" s="5"/>
      <c r="I5" s="5"/>
      <c r="J5" s="11"/>
      <c r="K5" s="11"/>
      <c r="L5" s="11"/>
      <c r="M5" s="11"/>
      <c r="N5" s="11"/>
      <c r="O5" s="11"/>
      <c r="P5" s="11"/>
      <c r="Q5" s="11"/>
      <c r="R5" s="11"/>
    </row>
    <row r="6" spans="1:18" ht="30" customHeight="1" x14ac:dyDescent="0.2">
      <c r="A6" s="44" t="s">
        <v>38</v>
      </c>
      <c r="B6" s="44"/>
      <c r="C6" s="44"/>
      <c r="D6" s="44"/>
      <c r="E6" s="44"/>
      <c r="F6" s="44"/>
      <c r="G6" s="44"/>
      <c r="H6" s="44"/>
      <c r="I6" s="44"/>
      <c r="J6" s="12"/>
      <c r="K6" s="12"/>
      <c r="L6" s="12"/>
      <c r="M6" s="12"/>
      <c r="N6" s="12"/>
      <c r="O6" s="12"/>
      <c r="P6" s="12"/>
      <c r="Q6" s="1"/>
      <c r="R6" s="1"/>
    </row>
    <row r="7" spans="1:18" ht="15" customHeight="1" x14ac:dyDescent="0.2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13"/>
      <c r="K7" s="1"/>
      <c r="L7" s="1"/>
      <c r="M7" s="1"/>
      <c r="N7" s="1"/>
      <c r="O7" s="1"/>
      <c r="P7" s="1"/>
      <c r="Q7" s="1"/>
      <c r="R7" s="1"/>
    </row>
    <row r="8" spans="1:18" ht="7.5" customHeight="1" x14ac:dyDescent="0.2">
      <c r="A8" s="6"/>
      <c r="B8" s="6"/>
      <c r="C8" s="6"/>
      <c r="D8" s="6"/>
      <c r="E8" s="6"/>
      <c r="F8" s="6"/>
      <c r="G8" s="6"/>
      <c r="H8" s="6"/>
      <c r="I8" s="6"/>
      <c r="J8" s="1"/>
      <c r="K8" s="1"/>
      <c r="L8" s="1"/>
      <c r="M8" s="1"/>
      <c r="N8" s="1"/>
      <c r="O8" s="1"/>
      <c r="P8" s="1"/>
      <c r="Q8" s="1"/>
      <c r="R8" s="1"/>
    </row>
    <row r="9" spans="1:18" ht="15.75" customHeight="1" x14ac:dyDescent="0.2">
      <c r="A9" s="43" t="s">
        <v>2</v>
      </c>
      <c r="B9" s="43"/>
      <c r="C9" s="43"/>
      <c r="D9" s="43"/>
      <c r="E9" s="43"/>
      <c r="F9" s="4"/>
      <c r="G9" s="4"/>
      <c r="H9" s="4"/>
      <c r="I9" s="7"/>
      <c r="J9" s="1"/>
      <c r="K9" s="1"/>
      <c r="L9" s="1"/>
      <c r="M9" s="1"/>
      <c r="N9" s="1"/>
      <c r="O9" s="1"/>
      <c r="P9" s="1"/>
      <c r="Q9" s="1"/>
      <c r="R9" s="1"/>
    </row>
    <row r="10" spans="1:18" ht="6.75" customHeight="1" x14ac:dyDescent="0.2">
      <c r="A10" s="2"/>
      <c r="B10" s="2"/>
      <c r="C10" s="48"/>
      <c r="D10" s="48"/>
      <c r="E10" s="48"/>
      <c r="F10" s="48"/>
      <c r="G10" s="48"/>
      <c r="H10" s="48"/>
      <c r="I10" s="48"/>
      <c r="J10" s="13"/>
      <c r="K10" s="1"/>
      <c r="L10" s="1"/>
      <c r="M10" s="1"/>
      <c r="N10" s="1"/>
      <c r="O10" s="1"/>
      <c r="P10" s="1"/>
      <c r="Q10" s="1"/>
      <c r="R10" s="1"/>
    </row>
    <row r="11" spans="1:18" ht="15.75" customHeight="1" x14ac:dyDescent="0.2">
      <c r="A11" s="49" t="s">
        <v>3</v>
      </c>
      <c r="B11" s="49" t="s">
        <v>4</v>
      </c>
      <c r="C11" s="50" t="s">
        <v>5</v>
      </c>
      <c r="D11" s="50" t="s">
        <v>6</v>
      </c>
      <c r="E11" s="52" t="s">
        <v>7</v>
      </c>
      <c r="F11" s="49" t="s">
        <v>8</v>
      </c>
      <c r="G11" s="49"/>
      <c r="H11" s="49"/>
      <c r="I11" s="52" t="s">
        <v>9</v>
      </c>
      <c r="J11" s="13"/>
      <c r="K11" s="1"/>
      <c r="L11" s="1"/>
      <c r="M11" s="1"/>
      <c r="N11" s="1"/>
      <c r="O11" s="1"/>
      <c r="P11" s="1"/>
      <c r="Q11" s="1"/>
      <c r="R11" s="1"/>
    </row>
    <row r="12" spans="1:18" ht="67.5" customHeight="1" x14ac:dyDescent="0.2">
      <c r="A12" s="49"/>
      <c r="B12" s="49"/>
      <c r="C12" s="51"/>
      <c r="D12" s="49"/>
      <c r="E12" s="52"/>
      <c r="F12" s="14" t="s">
        <v>13</v>
      </c>
      <c r="G12" s="20" t="s">
        <v>15</v>
      </c>
      <c r="H12" s="14" t="s">
        <v>12</v>
      </c>
      <c r="I12" s="52"/>
      <c r="J12" s="15"/>
      <c r="K12" s="16"/>
      <c r="L12" s="16"/>
      <c r="M12" s="55"/>
      <c r="N12" s="55"/>
      <c r="O12" s="55"/>
      <c r="P12" s="55"/>
      <c r="Q12" s="55"/>
      <c r="R12" s="55"/>
    </row>
    <row r="13" spans="1:18" ht="38.25" x14ac:dyDescent="0.2">
      <c r="A13" s="17">
        <v>1</v>
      </c>
      <c r="B13" s="31" t="s">
        <v>39</v>
      </c>
      <c r="C13" s="29" t="s">
        <v>44</v>
      </c>
      <c r="D13" s="22" t="s">
        <v>58</v>
      </c>
      <c r="E13" s="37">
        <v>5</v>
      </c>
      <c r="F13" s="23">
        <v>70000</v>
      </c>
      <c r="G13" s="23">
        <f>F13*1.1</f>
        <v>77000</v>
      </c>
      <c r="H13" s="23">
        <f>F13*1.2</f>
        <v>84000</v>
      </c>
      <c r="I13" s="18">
        <f>E13*F13</f>
        <v>350000</v>
      </c>
      <c r="J13" s="15"/>
      <c r="K13" s="21"/>
      <c r="L13" s="21"/>
      <c r="M13" s="21"/>
      <c r="N13" s="21"/>
      <c r="O13" s="21"/>
      <c r="P13" s="21"/>
      <c r="Q13" s="21"/>
      <c r="R13" s="21"/>
    </row>
    <row r="14" spans="1:18" ht="34.5" customHeight="1" x14ac:dyDescent="0.2">
      <c r="A14" s="17">
        <f>A13+1</f>
        <v>2</v>
      </c>
      <c r="B14" s="32" t="s">
        <v>39</v>
      </c>
      <c r="C14" s="29" t="s">
        <v>45</v>
      </c>
      <c r="D14" s="22" t="s">
        <v>59</v>
      </c>
      <c r="E14" s="38">
        <v>20</v>
      </c>
      <c r="F14" s="39">
        <v>4800</v>
      </c>
      <c r="G14" s="23">
        <f t="shared" ref="G14:G47" si="0">F14*1.1</f>
        <v>5280</v>
      </c>
      <c r="H14" s="23">
        <f t="shared" ref="H14:H47" si="1">F14*1.2</f>
        <v>5760</v>
      </c>
      <c r="I14" s="18">
        <f t="shared" ref="I14:I44" si="2">E14*F14</f>
        <v>96000</v>
      </c>
      <c r="J14" s="15"/>
      <c r="K14" s="24"/>
      <c r="L14" s="24"/>
      <c r="M14" s="24"/>
      <c r="N14" s="24"/>
      <c r="O14" s="24"/>
      <c r="P14" s="24"/>
      <c r="Q14" s="24"/>
      <c r="R14" s="24"/>
    </row>
    <row r="15" spans="1:18" ht="38.25" x14ac:dyDescent="0.2">
      <c r="A15" s="17">
        <f t="shared" ref="A15:A47" si="3">A14+1</f>
        <v>3</v>
      </c>
      <c r="B15" s="32" t="s">
        <v>39</v>
      </c>
      <c r="C15" s="29" t="s">
        <v>46</v>
      </c>
      <c r="D15" s="22" t="s">
        <v>60</v>
      </c>
      <c r="E15" s="38">
        <v>30</v>
      </c>
      <c r="F15" s="39">
        <v>7080</v>
      </c>
      <c r="G15" s="23">
        <f t="shared" si="0"/>
        <v>7788.0000000000009</v>
      </c>
      <c r="H15" s="23">
        <f t="shared" si="1"/>
        <v>8496</v>
      </c>
      <c r="I15" s="18">
        <f t="shared" si="2"/>
        <v>212400</v>
      </c>
      <c r="J15" s="15"/>
      <c r="K15" s="24"/>
      <c r="L15" s="24"/>
      <c r="M15" s="24"/>
      <c r="N15" s="24"/>
      <c r="O15" s="24"/>
      <c r="P15" s="24"/>
      <c r="Q15" s="24"/>
      <c r="R15" s="24"/>
    </row>
    <row r="16" spans="1:18" ht="15" customHeight="1" x14ac:dyDescent="0.2">
      <c r="A16" s="17">
        <f t="shared" si="3"/>
        <v>4</v>
      </c>
      <c r="B16" s="32" t="s">
        <v>39</v>
      </c>
      <c r="C16" s="29" t="s">
        <v>16</v>
      </c>
      <c r="D16" s="22" t="s">
        <v>60</v>
      </c>
      <c r="E16" s="38">
        <v>2</v>
      </c>
      <c r="F16" s="39">
        <v>1230</v>
      </c>
      <c r="G16" s="23">
        <f t="shared" si="0"/>
        <v>1353</v>
      </c>
      <c r="H16" s="23">
        <f t="shared" si="1"/>
        <v>1476</v>
      </c>
      <c r="I16" s="18">
        <f t="shared" si="2"/>
        <v>2460</v>
      </c>
      <c r="J16" s="15"/>
      <c r="K16" s="24"/>
      <c r="L16" s="24"/>
      <c r="M16" s="24"/>
      <c r="N16" s="24"/>
      <c r="O16" s="24"/>
      <c r="P16" s="24"/>
      <c r="Q16" s="24"/>
      <c r="R16" s="24"/>
    </row>
    <row r="17" spans="1:18" ht="15" customHeight="1" x14ac:dyDescent="0.2">
      <c r="A17" s="17">
        <f t="shared" si="3"/>
        <v>5</v>
      </c>
      <c r="B17" s="32" t="s">
        <v>39</v>
      </c>
      <c r="C17" s="29" t="s">
        <v>47</v>
      </c>
      <c r="D17" s="22" t="s">
        <v>60</v>
      </c>
      <c r="E17" s="38">
        <v>30</v>
      </c>
      <c r="F17" s="39">
        <v>2590</v>
      </c>
      <c r="G17" s="23">
        <f t="shared" si="0"/>
        <v>2849.0000000000005</v>
      </c>
      <c r="H17" s="23">
        <f t="shared" si="1"/>
        <v>3108</v>
      </c>
      <c r="I17" s="18">
        <f t="shared" si="2"/>
        <v>77700</v>
      </c>
      <c r="J17" s="15"/>
      <c r="K17" s="24"/>
      <c r="L17" s="24"/>
      <c r="M17" s="24"/>
      <c r="N17" s="24"/>
      <c r="O17" s="24"/>
      <c r="P17" s="24"/>
      <c r="Q17" s="24"/>
      <c r="R17" s="24"/>
    </row>
    <row r="18" spans="1:18" ht="15" customHeight="1" x14ac:dyDescent="0.2">
      <c r="A18" s="17">
        <f t="shared" si="3"/>
        <v>6</v>
      </c>
      <c r="B18" s="33" t="s">
        <v>40</v>
      </c>
      <c r="C18" s="29" t="s">
        <v>48</v>
      </c>
      <c r="D18" s="22" t="s">
        <v>59</v>
      </c>
      <c r="E18" s="38">
        <v>3</v>
      </c>
      <c r="F18" s="39">
        <v>1730</v>
      </c>
      <c r="G18" s="23">
        <f t="shared" si="0"/>
        <v>1903.0000000000002</v>
      </c>
      <c r="H18" s="23">
        <f t="shared" si="1"/>
        <v>2076</v>
      </c>
      <c r="I18" s="18">
        <f t="shared" si="2"/>
        <v>5190</v>
      </c>
      <c r="J18" s="15"/>
      <c r="K18" s="24"/>
      <c r="L18" s="24"/>
      <c r="M18" s="24"/>
      <c r="N18" s="24"/>
      <c r="O18" s="24"/>
      <c r="P18" s="24"/>
      <c r="Q18" s="24"/>
      <c r="R18" s="24"/>
    </row>
    <row r="19" spans="1:18" ht="35.25" customHeight="1" x14ac:dyDescent="0.2">
      <c r="A19" s="17">
        <f t="shared" si="3"/>
        <v>7</v>
      </c>
      <c r="B19" s="32" t="s">
        <v>39</v>
      </c>
      <c r="C19" s="29" t="s">
        <v>49</v>
      </c>
      <c r="D19" s="22" t="s">
        <v>60</v>
      </c>
      <c r="E19" s="38">
        <v>3</v>
      </c>
      <c r="F19" s="39">
        <v>1230</v>
      </c>
      <c r="G19" s="23">
        <f t="shared" si="0"/>
        <v>1353</v>
      </c>
      <c r="H19" s="23">
        <f t="shared" si="1"/>
        <v>1476</v>
      </c>
      <c r="I19" s="18">
        <f t="shared" si="2"/>
        <v>3690</v>
      </c>
      <c r="J19" s="15"/>
      <c r="K19" s="24"/>
      <c r="L19" s="24"/>
      <c r="M19" s="24"/>
      <c r="N19" s="24"/>
      <c r="O19" s="24"/>
      <c r="P19" s="24"/>
      <c r="Q19" s="24"/>
      <c r="R19" s="24"/>
    </row>
    <row r="20" spans="1:18" ht="15" customHeight="1" x14ac:dyDescent="0.2">
      <c r="A20" s="17">
        <f t="shared" si="3"/>
        <v>8</v>
      </c>
      <c r="B20" s="32" t="s">
        <v>39</v>
      </c>
      <c r="C20" s="29" t="s">
        <v>50</v>
      </c>
      <c r="D20" s="22" t="s">
        <v>60</v>
      </c>
      <c r="E20" s="38">
        <v>15</v>
      </c>
      <c r="F20" s="39">
        <v>3570</v>
      </c>
      <c r="G20" s="23">
        <f t="shared" si="0"/>
        <v>3927.0000000000005</v>
      </c>
      <c r="H20" s="23">
        <f t="shared" si="1"/>
        <v>4284</v>
      </c>
      <c r="I20" s="18">
        <f t="shared" si="2"/>
        <v>53550</v>
      </c>
      <c r="J20" s="15"/>
      <c r="K20" s="24"/>
      <c r="L20" s="24"/>
      <c r="M20" s="24"/>
      <c r="N20" s="24"/>
      <c r="O20" s="24"/>
      <c r="P20" s="24"/>
      <c r="Q20" s="24"/>
      <c r="R20" s="24"/>
    </row>
    <row r="21" spans="1:18" ht="15" customHeight="1" x14ac:dyDescent="0.2">
      <c r="A21" s="17">
        <f t="shared" si="3"/>
        <v>9</v>
      </c>
      <c r="B21" s="32" t="s">
        <v>39</v>
      </c>
      <c r="C21" s="29" t="s">
        <v>17</v>
      </c>
      <c r="D21" s="22" t="s">
        <v>59</v>
      </c>
      <c r="E21" s="38">
        <v>7</v>
      </c>
      <c r="F21" s="39">
        <v>5386</v>
      </c>
      <c r="G21" s="23">
        <f t="shared" si="0"/>
        <v>5924.6</v>
      </c>
      <c r="H21" s="23">
        <f t="shared" si="1"/>
        <v>6463.2</v>
      </c>
      <c r="I21" s="18">
        <f t="shared" si="2"/>
        <v>37702</v>
      </c>
      <c r="J21" s="15"/>
      <c r="K21" s="24"/>
      <c r="L21" s="24"/>
      <c r="M21" s="24"/>
      <c r="N21" s="24"/>
      <c r="O21" s="24"/>
      <c r="P21" s="24"/>
      <c r="Q21" s="24"/>
      <c r="R21" s="24"/>
    </row>
    <row r="22" spans="1:18" ht="15" customHeight="1" x14ac:dyDescent="0.2">
      <c r="A22" s="17">
        <f t="shared" si="3"/>
        <v>10</v>
      </c>
      <c r="B22" s="33" t="s">
        <v>36</v>
      </c>
      <c r="C22" s="29" t="s">
        <v>18</v>
      </c>
      <c r="D22" s="22" t="s">
        <v>60</v>
      </c>
      <c r="E22" s="38">
        <v>15</v>
      </c>
      <c r="F22" s="39">
        <v>5070</v>
      </c>
      <c r="G22" s="23">
        <f t="shared" si="0"/>
        <v>5577</v>
      </c>
      <c r="H22" s="23">
        <f t="shared" si="1"/>
        <v>6084</v>
      </c>
      <c r="I22" s="18">
        <f t="shared" si="2"/>
        <v>76050</v>
      </c>
      <c r="J22" s="15"/>
      <c r="K22" s="24"/>
      <c r="L22" s="24"/>
      <c r="M22" s="24"/>
      <c r="N22" s="24"/>
      <c r="O22" s="24"/>
      <c r="P22" s="24"/>
      <c r="Q22" s="24"/>
      <c r="R22" s="24"/>
    </row>
    <row r="23" spans="1:18" ht="15" customHeight="1" x14ac:dyDescent="0.2">
      <c r="A23" s="17">
        <f t="shared" si="3"/>
        <v>11</v>
      </c>
      <c r="B23" s="32" t="s">
        <v>39</v>
      </c>
      <c r="C23" s="29" t="s">
        <v>19</v>
      </c>
      <c r="D23" s="22" t="s">
        <v>58</v>
      </c>
      <c r="E23" s="38">
        <v>50</v>
      </c>
      <c r="F23" s="39">
        <v>3000</v>
      </c>
      <c r="G23" s="23">
        <f t="shared" si="0"/>
        <v>3300.0000000000005</v>
      </c>
      <c r="H23" s="23">
        <f t="shared" si="1"/>
        <v>3600</v>
      </c>
      <c r="I23" s="18">
        <f t="shared" si="2"/>
        <v>150000</v>
      </c>
      <c r="J23" s="15"/>
      <c r="K23" s="24"/>
      <c r="L23" s="24"/>
      <c r="M23" s="24"/>
      <c r="N23" s="24"/>
      <c r="O23" s="24"/>
      <c r="P23" s="24"/>
      <c r="Q23" s="24"/>
      <c r="R23" s="24"/>
    </row>
    <row r="24" spans="1:18" ht="15.75" customHeight="1" x14ac:dyDescent="0.2">
      <c r="A24" s="17">
        <f t="shared" si="3"/>
        <v>12</v>
      </c>
      <c r="B24" s="32" t="s">
        <v>39</v>
      </c>
      <c r="C24" s="29" t="s">
        <v>51</v>
      </c>
      <c r="D24" s="22" t="s">
        <v>59</v>
      </c>
      <c r="E24" s="38">
        <v>10</v>
      </c>
      <c r="F24" s="39">
        <v>500</v>
      </c>
      <c r="G24" s="23">
        <f t="shared" si="0"/>
        <v>550</v>
      </c>
      <c r="H24" s="23">
        <f t="shared" si="1"/>
        <v>600</v>
      </c>
      <c r="I24" s="18">
        <f t="shared" si="2"/>
        <v>5000</v>
      </c>
      <c r="J24" s="15"/>
      <c r="K24" s="24"/>
      <c r="L24" s="24"/>
      <c r="M24" s="24"/>
      <c r="N24" s="24"/>
      <c r="O24" s="24"/>
      <c r="P24" s="24"/>
      <c r="Q24" s="24"/>
      <c r="R24" s="24"/>
    </row>
    <row r="25" spans="1:18" ht="18" customHeight="1" x14ac:dyDescent="0.2">
      <c r="A25" s="17">
        <f t="shared" si="3"/>
        <v>13</v>
      </c>
      <c r="B25" s="33" t="s">
        <v>40</v>
      </c>
      <c r="C25" s="29" t="s">
        <v>52</v>
      </c>
      <c r="D25" s="22" t="s">
        <v>59</v>
      </c>
      <c r="E25" s="38">
        <v>15</v>
      </c>
      <c r="F25" s="39">
        <v>2080</v>
      </c>
      <c r="G25" s="23">
        <f t="shared" si="0"/>
        <v>2288</v>
      </c>
      <c r="H25" s="23">
        <f t="shared" si="1"/>
        <v>2496</v>
      </c>
      <c r="I25" s="18">
        <f t="shared" si="2"/>
        <v>31200</v>
      </c>
      <c r="J25" s="15"/>
      <c r="K25" s="24"/>
      <c r="L25" s="24"/>
      <c r="M25" s="24"/>
      <c r="N25" s="24"/>
      <c r="O25" s="24"/>
      <c r="P25" s="24"/>
      <c r="Q25" s="24"/>
      <c r="R25" s="24"/>
    </row>
    <row r="26" spans="1:18" ht="33.75" customHeight="1" x14ac:dyDescent="0.2">
      <c r="A26" s="17">
        <f t="shared" si="3"/>
        <v>14</v>
      </c>
      <c r="B26" s="32" t="s">
        <v>39</v>
      </c>
      <c r="C26" s="29" t="s">
        <v>53</v>
      </c>
      <c r="D26" s="22" t="s">
        <v>60</v>
      </c>
      <c r="E26" s="38">
        <v>15</v>
      </c>
      <c r="F26" s="39">
        <v>2100</v>
      </c>
      <c r="G26" s="23">
        <f t="shared" si="0"/>
        <v>2310</v>
      </c>
      <c r="H26" s="23">
        <f t="shared" si="1"/>
        <v>2520</v>
      </c>
      <c r="I26" s="18">
        <f t="shared" si="2"/>
        <v>31500</v>
      </c>
      <c r="J26" s="15"/>
      <c r="K26" s="24"/>
      <c r="L26" s="24"/>
      <c r="M26" s="24"/>
      <c r="N26" s="24"/>
      <c r="O26" s="24"/>
      <c r="P26" s="24"/>
      <c r="Q26" s="24"/>
      <c r="R26" s="24"/>
    </row>
    <row r="27" spans="1:18" ht="31.5" customHeight="1" x14ac:dyDescent="0.2">
      <c r="A27" s="17">
        <f t="shared" si="3"/>
        <v>15</v>
      </c>
      <c r="B27" s="32" t="s">
        <v>39</v>
      </c>
      <c r="C27" s="29" t="s">
        <v>20</v>
      </c>
      <c r="D27" s="22" t="s">
        <v>60</v>
      </c>
      <c r="E27" s="38">
        <v>5</v>
      </c>
      <c r="F27" s="39">
        <v>6760</v>
      </c>
      <c r="G27" s="23">
        <f t="shared" si="0"/>
        <v>7436.0000000000009</v>
      </c>
      <c r="H27" s="23">
        <f t="shared" si="1"/>
        <v>8112</v>
      </c>
      <c r="I27" s="18">
        <f t="shared" si="2"/>
        <v>33800</v>
      </c>
      <c r="J27" s="15"/>
      <c r="K27" s="24"/>
      <c r="L27" s="24"/>
      <c r="M27" s="24"/>
      <c r="N27" s="24"/>
      <c r="O27" s="24"/>
      <c r="P27" s="24"/>
      <c r="Q27" s="24"/>
      <c r="R27" s="24"/>
    </row>
    <row r="28" spans="1:18" ht="32.25" customHeight="1" x14ac:dyDescent="0.2">
      <c r="A28" s="17">
        <f t="shared" si="3"/>
        <v>16</v>
      </c>
      <c r="B28" s="32" t="s">
        <v>39</v>
      </c>
      <c r="C28" s="29" t="s">
        <v>54</v>
      </c>
      <c r="D28" s="22" t="s">
        <v>59</v>
      </c>
      <c r="E28" s="38">
        <v>20</v>
      </c>
      <c r="F28" s="39">
        <v>760</v>
      </c>
      <c r="G28" s="23">
        <f t="shared" si="0"/>
        <v>836.00000000000011</v>
      </c>
      <c r="H28" s="23">
        <f t="shared" si="1"/>
        <v>912</v>
      </c>
      <c r="I28" s="18">
        <f t="shared" si="2"/>
        <v>15200</v>
      </c>
      <c r="J28" s="15"/>
      <c r="K28" s="24"/>
      <c r="L28" s="24"/>
      <c r="M28" s="24"/>
      <c r="N28" s="24"/>
      <c r="O28" s="24"/>
      <c r="P28" s="24"/>
      <c r="Q28" s="24"/>
      <c r="R28" s="24"/>
    </row>
    <row r="29" spans="1:18" ht="20.25" customHeight="1" x14ac:dyDescent="0.2">
      <c r="A29" s="17">
        <f t="shared" si="3"/>
        <v>17</v>
      </c>
      <c r="B29" s="32" t="s">
        <v>39</v>
      </c>
      <c r="C29" s="29" t="s">
        <v>55</v>
      </c>
      <c r="D29" s="22" t="s">
        <v>59</v>
      </c>
      <c r="E29" s="38">
        <v>10</v>
      </c>
      <c r="F29" s="39">
        <v>420</v>
      </c>
      <c r="G29" s="23">
        <f t="shared" si="0"/>
        <v>462.00000000000006</v>
      </c>
      <c r="H29" s="23">
        <f t="shared" si="1"/>
        <v>504</v>
      </c>
      <c r="I29" s="18">
        <f t="shared" si="2"/>
        <v>4200</v>
      </c>
      <c r="J29" s="15"/>
      <c r="K29" s="24"/>
      <c r="L29" s="24"/>
      <c r="M29" s="24"/>
      <c r="N29" s="24"/>
      <c r="O29" s="24"/>
      <c r="P29" s="24"/>
      <c r="Q29" s="24"/>
      <c r="R29" s="24"/>
    </row>
    <row r="30" spans="1:18" ht="24.75" customHeight="1" x14ac:dyDescent="0.2">
      <c r="A30" s="17">
        <f t="shared" si="3"/>
        <v>18</v>
      </c>
      <c r="B30" s="32" t="s">
        <v>39</v>
      </c>
      <c r="C30" s="29" t="s">
        <v>21</v>
      </c>
      <c r="D30" s="22" t="s">
        <v>61</v>
      </c>
      <c r="E30" s="38">
        <v>2</v>
      </c>
      <c r="F30" s="39">
        <v>26200</v>
      </c>
      <c r="G30" s="23">
        <f t="shared" si="0"/>
        <v>28820.000000000004</v>
      </c>
      <c r="H30" s="23">
        <f t="shared" si="1"/>
        <v>31440</v>
      </c>
      <c r="I30" s="18">
        <f t="shared" si="2"/>
        <v>52400</v>
      </c>
      <c r="J30" s="15"/>
      <c r="K30" s="24"/>
      <c r="L30" s="24"/>
      <c r="M30" s="24"/>
      <c r="N30" s="24"/>
      <c r="O30" s="24"/>
      <c r="P30" s="24"/>
      <c r="Q30" s="24"/>
      <c r="R30" s="24"/>
    </row>
    <row r="31" spans="1:18" ht="18" customHeight="1" x14ac:dyDescent="0.2">
      <c r="A31" s="17">
        <f t="shared" si="3"/>
        <v>19</v>
      </c>
      <c r="B31" s="32" t="s">
        <v>39</v>
      </c>
      <c r="C31" s="29" t="s">
        <v>22</v>
      </c>
      <c r="D31" s="22" t="s">
        <v>59</v>
      </c>
      <c r="E31" s="38">
        <v>2</v>
      </c>
      <c r="F31" s="39">
        <v>56100</v>
      </c>
      <c r="G31" s="23">
        <f t="shared" si="0"/>
        <v>61710.000000000007</v>
      </c>
      <c r="H31" s="23">
        <f t="shared" si="1"/>
        <v>67320</v>
      </c>
      <c r="I31" s="18">
        <f t="shared" si="2"/>
        <v>112200</v>
      </c>
      <c r="J31" s="15"/>
      <c r="K31" s="24"/>
      <c r="L31" s="24"/>
      <c r="M31" s="24"/>
      <c r="N31" s="24"/>
      <c r="O31" s="24"/>
      <c r="P31" s="24"/>
      <c r="Q31" s="24"/>
      <c r="R31" s="24"/>
    </row>
    <row r="32" spans="1:18" ht="26.25" customHeight="1" x14ac:dyDescent="0.2">
      <c r="A32" s="17">
        <f t="shared" si="3"/>
        <v>20</v>
      </c>
      <c r="B32" s="32" t="s">
        <v>41</v>
      </c>
      <c r="C32" s="29" t="s">
        <v>23</v>
      </c>
      <c r="D32" s="22" t="s">
        <v>58</v>
      </c>
      <c r="E32" s="38">
        <v>5</v>
      </c>
      <c r="F32" s="39">
        <v>3900</v>
      </c>
      <c r="G32" s="23">
        <f t="shared" si="0"/>
        <v>4290</v>
      </c>
      <c r="H32" s="23">
        <f t="shared" si="1"/>
        <v>4680</v>
      </c>
      <c r="I32" s="18">
        <f t="shared" si="2"/>
        <v>19500</v>
      </c>
      <c r="J32" s="15"/>
      <c r="K32" s="24"/>
      <c r="L32" s="24"/>
      <c r="M32" s="24"/>
      <c r="N32" s="24"/>
      <c r="O32" s="24"/>
      <c r="P32" s="24"/>
      <c r="Q32" s="24"/>
      <c r="R32" s="24"/>
    </row>
    <row r="33" spans="1:18" ht="38.25" customHeight="1" x14ac:dyDescent="0.2">
      <c r="A33" s="17">
        <f t="shared" si="3"/>
        <v>21</v>
      </c>
      <c r="B33" s="32" t="s">
        <v>39</v>
      </c>
      <c r="C33" s="29" t="s">
        <v>24</v>
      </c>
      <c r="D33" s="22" t="s">
        <v>58</v>
      </c>
      <c r="E33" s="38">
        <v>3</v>
      </c>
      <c r="F33" s="39">
        <v>16800</v>
      </c>
      <c r="G33" s="23">
        <f t="shared" si="0"/>
        <v>18480</v>
      </c>
      <c r="H33" s="23">
        <f t="shared" si="1"/>
        <v>20160</v>
      </c>
      <c r="I33" s="18">
        <f t="shared" si="2"/>
        <v>50400</v>
      </c>
      <c r="J33" s="15"/>
      <c r="K33" s="24"/>
      <c r="L33" s="24"/>
      <c r="M33" s="24"/>
      <c r="N33" s="24"/>
      <c r="O33" s="24"/>
      <c r="P33" s="24"/>
      <c r="Q33" s="24"/>
      <c r="R33" s="24"/>
    </row>
    <row r="34" spans="1:18" ht="27.75" customHeight="1" x14ac:dyDescent="0.2">
      <c r="A34" s="17">
        <f t="shared" si="3"/>
        <v>22</v>
      </c>
      <c r="B34" s="32" t="s">
        <v>39</v>
      </c>
      <c r="C34" s="29" t="s">
        <v>25</v>
      </c>
      <c r="D34" s="22" t="s">
        <v>59</v>
      </c>
      <c r="E34" s="38">
        <v>24</v>
      </c>
      <c r="F34" s="39">
        <v>495</v>
      </c>
      <c r="G34" s="23">
        <f t="shared" si="0"/>
        <v>544.5</v>
      </c>
      <c r="H34" s="23">
        <f t="shared" si="1"/>
        <v>594</v>
      </c>
      <c r="I34" s="18">
        <f t="shared" si="2"/>
        <v>11880</v>
      </c>
      <c r="J34" s="15"/>
      <c r="K34" s="24"/>
      <c r="L34" s="24"/>
      <c r="M34" s="24"/>
      <c r="N34" s="24"/>
      <c r="O34" s="24"/>
      <c r="P34" s="24"/>
      <c r="Q34" s="24"/>
      <c r="R34" s="24"/>
    </row>
    <row r="35" spans="1:18" ht="30.75" customHeight="1" x14ac:dyDescent="0.2">
      <c r="A35" s="17">
        <f t="shared" si="3"/>
        <v>23</v>
      </c>
      <c r="B35" s="33" t="s">
        <v>41</v>
      </c>
      <c r="C35" s="29" t="s">
        <v>26</v>
      </c>
      <c r="D35" s="22" t="s">
        <v>58</v>
      </c>
      <c r="E35" s="38">
        <v>5</v>
      </c>
      <c r="F35" s="39">
        <v>4690</v>
      </c>
      <c r="G35" s="23">
        <f t="shared" si="0"/>
        <v>5159</v>
      </c>
      <c r="H35" s="23">
        <f t="shared" si="1"/>
        <v>5628</v>
      </c>
      <c r="I35" s="18">
        <f t="shared" si="2"/>
        <v>23450</v>
      </c>
      <c r="J35" s="15"/>
      <c r="K35" s="24"/>
      <c r="L35" s="24"/>
      <c r="M35" s="24"/>
      <c r="N35" s="24"/>
      <c r="O35" s="24"/>
      <c r="P35" s="24"/>
      <c r="Q35" s="24"/>
      <c r="R35" s="24"/>
    </row>
    <row r="36" spans="1:18" ht="32.25" customHeight="1" x14ac:dyDescent="0.2">
      <c r="A36" s="17">
        <f t="shared" si="3"/>
        <v>24</v>
      </c>
      <c r="B36" s="33" t="s">
        <v>41</v>
      </c>
      <c r="C36" s="29" t="s">
        <v>27</v>
      </c>
      <c r="D36" s="22" t="s">
        <v>58</v>
      </c>
      <c r="E36" s="38">
        <v>5</v>
      </c>
      <c r="F36" s="39">
        <v>4100</v>
      </c>
      <c r="G36" s="23">
        <f t="shared" si="0"/>
        <v>4510</v>
      </c>
      <c r="H36" s="23">
        <f t="shared" si="1"/>
        <v>4920</v>
      </c>
      <c r="I36" s="18">
        <f t="shared" si="2"/>
        <v>20500</v>
      </c>
      <c r="J36" s="15"/>
      <c r="K36" s="24"/>
      <c r="L36" s="24"/>
      <c r="M36" s="24"/>
      <c r="N36" s="24"/>
      <c r="O36" s="24"/>
      <c r="P36" s="24"/>
      <c r="Q36" s="24"/>
      <c r="R36" s="24"/>
    </row>
    <row r="37" spans="1:18" ht="18.75" customHeight="1" x14ac:dyDescent="0.2">
      <c r="A37" s="17">
        <f t="shared" si="3"/>
        <v>25</v>
      </c>
      <c r="B37" s="32" t="s">
        <v>39</v>
      </c>
      <c r="C37" s="29" t="s">
        <v>28</v>
      </c>
      <c r="D37" s="22" t="s">
        <v>60</v>
      </c>
      <c r="E37" s="38">
        <v>10</v>
      </c>
      <c r="F37" s="39">
        <v>8560</v>
      </c>
      <c r="G37" s="23">
        <f t="shared" si="0"/>
        <v>9416</v>
      </c>
      <c r="H37" s="23">
        <f t="shared" si="1"/>
        <v>10272</v>
      </c>
      <c r="I37" s="18">
        <f t="shared" si="2"/>
        <v>85600</v>
      </c>
      <c r="J37" s="15"/>
      <c r="K37" s="24"/>
      <c r="L37" s="24"/>
      <c r="M37" s="24"/>
      <c r="N37" s="24"/>
      <c r="O37" s="24"/>
      <c r="P37" s="24"/>
      <c r="Q37" s="24"/>
      <c r="R37" s="24"/>
    </row>
    <row r="38" spans="1:18" ht="18.75" customHeight="1" x14ac:dyDescent="0.2">
      <c r="A38" s="17">
        <f t="shared" si="3"/>
        <v>26</v>
      </c>
      <c r="B38" s="32" t="s">
        <v>39</v>
      </c>
      <c r="C38" s="29" t="s">
        <v>56</v>
      </c>
      <c r="D38" s="22" t="s">
        <v>59</v>
      </c>
      <c r="E38" s="38">
        <v>2</v>
      </c>
      <c r="F38" s="39">
        <v>1690</v>
      </c>
      <c r="G38" s="23">
        <f t="shared" si="0"/>
        <v>1859.0000000000002</v>
      </c>
      <c r="H38" s="23">
        <f t="shared" si="1"/>
        <v>2028</v>
      </c>
      <c r="I38" s="18">
        <f t="shared" si="2"/>
        <v>3380</v>
      </c>
      <c r="J38" s="15"/>
      <c r="K38" s="24"/>
      <c r="L38" s="24"/>
      <c r="M38" s="24"/>
      <c r="N38" s="24"/>
      <c r="O38" s="24"/>
      <c r="P38" s="24"/>
      <c r="Q38" s="24"/>
      <c r="R38" s="24"/>
    </row>
    <row r="39" spans="1:18" ht="18.75" customHeight="1" x14ac:dyDescent="0.2">
      <c r="A39" s="17">
        <f t="shared" si="3"/>
        <v>27</v>
      </c>
      <c r="B39" s="33" t="s">
        <v>42</v>
      </c>
      <c r="C39" s="29" t="s">
        <v>29</v>
      </c>
      <c r="D39" s="22" t="s">
        <v>61</v>
      </c>
      <c r="E39" s="38">
        <v>30</v>
      </c>
      <c r="F39" s="39">
        <v>832</v>
      </c>
      <c r="G39" s="23">
        <f t="shared" si="0"/>
        <v>915.2</v>
      </c>
      <c r="H39" s="23">
        <f t="shared" si="1"/>
        <v>998.4</v>
      </c>
      <c r="I39" s="18">
        <f t="shared" si="2"/>
        <v>24960</v>
      </c>
      <c r="J39" s="15"/>
      <c r="K39" s="24"/>
      <c r="L39" s="24"/>
      <c r="M39" s="24"/>
      <c r="N39" s="24"/>
      <c r="O39" s="24"/>
      <c r="P39" s="24"/>
      <c r="Q39" s="24"/>
      <c r="R39" s="24"/>
    </row>
    <row r="40" spans="1:18" ht="27.75" customHeight="1" x14ac:dyDescent="0.2">
      <c r="A40" s="17">
        <f t="shared" si="3"/>
        <v>28</v>
      </c>
      <c r="B40" s="32" t="s">
        <v>39</v>
      </c>
      <c r="C40" s="29" t="s">
        <v>30</v>
      </c>
      <c r="D40" s="22" t="s">
        <v>58</v>
      </c>
      <c r="E40" s="38">
        <v>6</v>
      </c>
      <c r="F40" s="39">
        <v>24200</v>
      </c>
      <c r="G40" s="23">
        <f t="shared" si="0"/>
        <v>26620.000000000004</v>
      </c>
      <c r="H40" s="23">
        <f t="shared" si="1"/>
        <v>29040</v>
      </c>
      <c r="I40" s="18">
        <f t="shared" si="2"/>
        <v>145200</v>
      </c>
      <c r="J40" s="15"/>
      <c r="K40" s="24"/>
      <c r="L40" s="24"/>
      <c r="M40" s="24"/>
      <c r="N40" s="24"/>
      <c r="O40" s="24"/>
      <c r="P40" s="24"/>
      <c r="Q40" s="24"/>
      <c r="R40" s="24"/>
    </row>
    <row r="41" spans="1:18" ht="21.75" customHeight="1" x14ac:dyDescent="0.2">
      <c r="A41" s="17">
        <f t="shared" si="3"/>
        <v>29</v>
      </c>
      <c r="B41" s="32" t="s">
        <v>39</v>
      </c>
      <c r="C41" s="29" t="s">
        <v>31</v>
      </c>
      <c r="D41" s="22" t="s">
        <v>58</v>
      </c>
      <c r="E41" s="38">
        <v>6</v>
      </c>
      <c r="F41" s="39">
        <v>24200</v>
      </c>
      <c r="G41" s="23">
        <f t="shared" si="0"/>
        <v>26620.000000000004</v>
      </c>
      <c r="H41" s="23">
        <f t="shared" si="1"/>
        <v>29040</v>
      </c>
      <c r="I41" s="18">
        <f t="shared" si="2"/>
        <v>145200</v>
      </c>
      <c r="J41" s="15"/>
      <c r="K41" s="24"/>
      <c r="L41" s="24"/>
      <c r="M41" s="24"/>
      <c r="N41" s="24"/>
      <c r="O41" s="24"/>
      <c r="P41" s="24"/>
      <c r="Q41" s="24"/>
      <c r="R41" s="24"/>
    </row>
    <row r="42" spans="1:18" ht="20.25" customHeight="1" x14ac:dyDescent="0.2">
      <c r="A42" s="17">
        <f t="shared" si="3"/>
        <v>30</v>
      </c>
      <c r="B42" s="33" t="s">
        <v>43</v>
      </c>
      <c r="C42" s="29" t="s">
        <v>32</v>
      </c>
      <c r="D42" s="22" t="s">
        <v>58</v>
      </c>
      <c r="E42" s="38">
        <v>10</v>
      </c>
      <c r="F42" s="39">
        <v>2050</v>
      </c>
      <c r="G42" s="23">
        <f t="shared" si="0"/>
        <v>2255</v>
      </c>
      <c r="H42" s="23">
        <f t="shared" si="1"/>
        <v>2460</v>
      </c>
      <c r="I42" s="18">
        <f t="shared" si="2"/>
        <v>20500</v>
      </c>
      <c r="J42" s="15"/>
      <c r="K42" s="24"/>
      <c r="L42" s="24"/>
      <c r="M42" s="24"/>
      <c r="N42" s="24"/>
      <c r="O42" s="24"/>
      <c r="P42" s="24"/>
      <c r="Q42" s="24"/>
      <c r="R42" s="24"/>
    </row>
    <row r="43" spans="1:18" ht="20.25" customHeight="1" x14ac:dyDescent="0.2">
      <c r="A43" s="17">
        <f t="shared" si="3"/>
        <v>31</v>
      </c>
      <c r="B43" s="32" t="s">
        <v>39</v>
      </c>
      <c r="C43" s="29" t="s">
        <v>33</v>
      </c>
      <c r="D43" s="22" t="s">
        <v>59</v>
      </c>
      <c r="E43" s="38">
        <v>7</v>
      </c>
      <c r="F43" s="39">
        <v>1346</v>
      </c>
      <c r="G43" s="23">
        <f t="shared" si="0"/>
        <v>1480.6000000000001</v>
      </c>
      <c r="H43" s="23">
        <f t="shared" si="1"/>
        <v>1615.2</v>
      </c>
      <c r="I43" s="18">
        <f t="shared" si="2"/>
        <v>9422</v>
      </c>
      <c r="J43" s="15"/>
      <c r="K43" s="24"/>
      <c r="L43" s="24"/>
      <c r="M43" s="24"/>
      <c r="N43" s="24"/>
      <c r="O43" s="24"/>
      <c r="P43" s="24"/>
      <c r="Q43" s="24"/>
      <c r="R43" s="24"/>
    </row>
    <row r="44" spans="1:18" ht="20.25" customHeight="1" x14ac:dyDescent="0.2">
      <c r="A44" s="17">
        <f t="shared" si="3"/>
        <v>32</v>
      </c>
      <c r="B44" s="32" t="s">
        <v>39</v>
      </c>
      <c r="C44" s="29" t="s">
        <v>34</v>
      </c>
      <c r="D44" s="22" t="s">
        <v>60</v>
      </c>
      <c r="E44" s="38">
        <v>10</v>
      </c>
      <c r="F44" s="39">
        <v>1900</v>
      </c>
      <c r="G44" s="23">
        <f t="shared" si="0"/>
        <v>2090</v>
      </c>
      <c r="H44" s="23">
        <f t="shared" si="1"/>
        <v>2280</v>
      </c>
      <c r="I44" s="18">
        <f t="shared" si="2"/>
        <v>19000</v>
      </c>
      <c r="J44" s="15"/>
      <c r="K44" s="24"/>
      <c r="L44" s="24"/>
      <c r="M44" s="24"/>
      <c r="N44" s="24"/>
      <c r="O44" s="24"/>
      <c r="P44" s="24"/>
      <c r="Q44" s="24"/>
      <c r="R44" s="24"/>
    </row>
    <row r="45" spans="1:18" ht="18.75" customHeight="1" x14ac:dyDescent="0.2">
      <c r="A45" s="17">
        <f t="shared" si="3"/>
        <v>33</v>
      </c>
      <c r="B45" s="32" t="s">
        <v>39</v>
      </c>
      <c r="C45" s="29" t="s">
        <v>35</v>
      </c>
      <c r="D45" s="28" t="s">
        <v>58</v>
      </c>
      <c r="E45" s="38">
        <v>200</v>
      </c>
      <c r="F45" s="39">
        <v>6000</v>
      </c>
      <c r="G45" s="23">
        <f t="shared" si="0"/>
        <v>6600.0000000000009</v>
      </c>
      <c r="H45" s="23">
        <f t="shared" si="1"/>
        <v>7200</v>
      </c>
      <c r="I45" s="18">
        <f t="shared" ref="I45:I47" si="4">E45*F45</f>
        <v>1200000</v>
      </c>
      <c r="J45" s="15"/>
      <c r="K45" s="26"/>
      <c r="L45" s="26"/>
      <c r="M45" s="26"/>
      <c r="N45" s="26"/>
      <c r="O45" s="26"/>
      <c r="P45" s="26"/>
      <c r="Q45" s="26"/>
      <c r="R45" s="26"/>
    </row>
    <row r="46" spans="1:18" ht="18" customHeight="1" x14ac:dyDescent="0.2">
      <c r="A46" s="17">
        <f t="shared" si="3"/>
        <v>34</v>
      </c>
      <c r="B46" s="32" t="s">
        <v>39</v>
      </c>
      <c r="C46" s="30" t="s">
        <v>35</v>
      </c>
      <c r="D46" s="28" t="s">
        <v>58</v>
      </c>
      <c r="E46" s="38">
        <v>350</v>
      </c>
      <c r="F46" s="39">
        <v>7000</v>
      </c>
      <c r="G46" s="23">
        <f t="shared" si="0"/>
        <v>7700.0000000000009</v>
      </c>
      <c r="H46" s="23">
        <f t="shared" si="1"/>
        <v>8400</v>
      </c>
      <c r="I46" s="18">
        <f t="shared" si="4"/>
        <v>2450000</v>
      </c>
      <c r="J46" s="15"/>
      <c r="K46" s="25"/>
      <c r="L46" s="25"/>
      <c r="M46" s="25"/>
      <c r="N46" s="25"/>
      <c r="O46" s="25"/>
      <c r="P46" s="25"/>
      <c r="Q46" s="25"/>
      <c r="R46" s="25"/>
    </row>
    <row r="47" spans="1:18" ht="27.75" customHeight="1" x14ac:dyDescent="0.2">
      <c r="A47" s="17">
        <f t="shared" si="3"/>
        <v>35</v>
      </c>
      <c r="B47" s="34" t="s">
        <v>39</v>
      </c>
      <c r="C47" s="36" t="s">
        <v>57</v>
      </c>
      <c r="D47" s="35" t="s">
        <v>58</v>
      </c>
      <c r="E47" s="38">
        <v>3</v>
      </c>
      <c r="F47" s="39">
        <v>6820</v>
      </c>
      <c r="G47" s="23">
        <f t="shared" si="0"/>
        <v>7502.0000000000009</v>
      </c>
      <c r="H47" s="23">
        <f t="shared" si="1"/>
        <v>8184</v>
      </c>
      <c r="I47" s="18">
        <f t="shared" si="4"/>
        <v>20460</v>
      </c>
      <c r="J47" s="15"/>
      <c r="K47" s="27"/>
      <c r="L47" s="27"/>
      <c r="M47" s="27"/>
      <c r="N47" s="27"/>
      <c r="O47" s="27"/>
      <c r="P47" s="27"/>
      <c r="Q47" s="27"/>
      <c r="R47" s="27"/>
    </row>
    <row r="48" spans="1:18" ht="15" customHeight="1" x14ac:dyDescent="0.2">
      <c r="A48" s="56" t="s">
        <v>10</v>
      </c>
      <c r="B48" s="57"/>
      <c r="C48" s="57"/>
      <c r="D48" s="57"/>
      <c r="E48" s="57"/>
      <c r="F48" s="57"/>
      <c r="G48" s="57"/>
      <c r="H48" s="57"/>
      <c r="I48" s="19">
        <f>SUM(I13:I47)</f>
        <v>5599694</v>
      </c>
    </row>
    <row r="49" spans="1:9" ht="12" customHeight="1" x14ac:dyDescent="0.2">
      <c r="A49" s="2"/>
      <c r="B49" s="2"/>
      <c r="C49" s="2"/>
      <c r="D49" s="2"/>
      <c r="E49" s="2"/>
      <c r="F49" s="8"/>
      <c r="G49" s="8"/>
      <c r="H49" s="8"/>
      <c r="I49" s="3"/>
    </row>
    <row r="50" spans="1:9" ht="21" customHeight="1" x14ac:dyDescent="0.2">
      <c r="A50" s="53" t="s">
        <v>11</v>
      </c>
      <c r="B50" s="53"/>
      <c r="C50" s="53"/>
      <c r="D50" s="53"/>
      <c r="E50" s="53"/>
      <c r="F50" s="53"/>
      <c r="G50" s="53"/>
      <c r="H50" s="53"/>
      <c r="I50" s="53"/>
    </row>
    <row r="51" spans="1:9" ht="15.75" customHeight="1" x14ac:dyDescent="0.2">
      <c r="A51" s="54" t="s">
        <v>62</v>
      </c>
      <c r="B51" s="54"/>
      <c r="C51" s="54"/>
      <c r="D51" s="54"/>
      <c r="E51" s="54"/>
      <c r="F51" s="54"/>
      <c r="G51" s="54"/>
      <c r="H51" s="54"/>
      <c r="I51" s="54"/>
    </row>
    <row r="53" spans="1:9" x14ac:dyDescent="0.2">
      <c r="A53" s="9" t="s">
        <v>37</v>
      </c>
    </row>
  </sheetData>
  <protectedRanges>
    <protectedRange sqref="C13:C45" name="Диапазон1_3_1_6"/>
  </protectedRanges>
  <mergeCells count="22">
    <mergeCell ref="A50:I50"/>
    <mergeCell ref="A51:I51"/>
    <mergeCell ref="M12:N12"/>
    <mergeCell ref="O12:P12"/>
    <mergeCell ref="Q12:R12"/>
    <mergeCell ref="A48:H48"/>
    <mergeCell ref="A7:I7"/>
    <mergeCell ref="A9:E9"/>
    <mergeCell ref="C10:I10"/>
    <mergeCell ref="A11:A12"/>
    <mergeCell ref="B11:B12"/>
    <mergeCell ref="C11:C12"/>
    <mergeCell ref="D11:D12"/>
    <mergeCell ref="E11:E12"/>
    <mergeCell ref="F11:H11"/>
    <mergeCell ref="I11:I12"/>
    <mergeCell ref="B1:C1"/>
    <mergeCell ref="A2:I2"/>
    <mergeCell ref="J2:R2"/>
    <mergeCell ref="A4:I4"/>
    <mergeCell ref="A6:I6"/>
    <mergeCell ref="G1:I1"/>
  </mergeCells>
  <pageMargins left="0.70833333333333304" right="0.70833333333333304" top="0.74791666666666701" bottom="0.74791666666666701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НМЦК</dc:title>
  <dc:subject/>
  <dc:creator>Алексеев Евгений Петрович</dc:creator>
  <dc:description/>
  <cp:lastModifiedBy>User</cp:lastModifiedBy>
  <cp:revision>10</cp:revision>
  <cp:lastPrinted>2023-01-17T08:49:23Z</cp:lastPrinted>
  <dcterms:created xsi:type="dcterms:W3CDTF">2012-10-22T11:49:52Z</dcterms:created>
  <dcterms:modified xsi:type="dcterms:W3CDTF">2025-01-23T13:46:42Z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