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79173\Desktop\223-фз\Агрофирма Ариант\Поставка электроприводов неполнооборотных\"/>
    </mc:Choice>
  </mc:AlternateContent>
  <bookViews>
    <workbookView xWindow="0" yWindow="0" windowWidth="28800" windowHeight="11730" tabRatio="500"/>
  </bookViews>
  <sheets>
    <sheet name="Лист3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4" i="1" l="1"/>
  <c r="G12" i="1"/>
  <c r="H12" i="1" s="1"/>
  <c r="D13" i="1"/>
  <c r="G13" i="1" s="1"/>
  <c r="H13" i="1" s="1"/>
  <c r="D12" i="1"/>
  <c r="F10" i="1"/>
  <c r="D10" i="1"/>
</calcChain>
</file>

<file path=xl/sharedStrings.xml><?xml version="1.0" encoding="utf-8"?>
<sst xmlns="http://schemas.openxmlformats.org/spreadsheetml/2006/main" count="27" uniqueCount="24">
  <si>
    <t>Обоснование начальной (максимальной) цены Договора</t>
  </si>
  <si>
    <t>Заказчик</t>
  </si>
  <si>
    <t>ООО Агрофирма Ариант</t>
  </si>
  <si>
    <t>Дата подготовки документа</t>
  </si>
  <si>
    <t>Описание закупки</t>
  </si>
  <si>
    <t>Внутренний заказ</t>
  </si>
  <si>
    <t>Наименование
 Товара</t>
  </si>
  <si>
    <t xml:space="preserve">Ед.изм. </t>
  </si>
  <si>
    <t xml:space="preserve">К-во </t>
  </si>
  <si>
    <t>Предложение 1</t>
  </si>
  <si>
    <t>Предложение 2</t>
  </si>
  <si>
    <t>Инсинератор ИУ-1000</t>
  </si>
  <si>
    <t>шт</t>
  </si>
  <si>
    <t xml:space="preserve">Доставка </t>
  </si>
  <si>
    <t>Предложение 3</t>
  </si>
  <si>
    <t>27.01.2025 г</t>
  </si>
  <si>
    <t>Средняя цена за ед.товара</t>
  </si>
  <si>
    <t>кАГЧ13825</t>
  </si>
  <si>
    <t>ИТОГО:</t>
  </si>
  <si>
    <t xml:space="preserve">Цена, руб  с НДС </t>
  </si>
  <si>
    <t xml:space="preserve">Поставка электроприводов для затворов </t>
  </si>
  <si>
    <t xml:space="preserve">Электропривод  ER20.X0A.G00  </t>
  </si>
  <si>
    <t xml:space="preserve">Электропривод  ER60.90A.G00 </t>
  </si>
  <si>
    <t>НМЦД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</si>
</sst>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#,##0;[Red]#,##0"/>
    <numFmt numFmtId="166" formatCode="#,##0.00;[Red]#,##0.00"/>
  </numFmts>
  <fonts count="5" x14ac:knownFonts="1">
    <font>
      <sz val="8"/>
      <color rgb="FF000000"/>
      <name val="Arial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65" fontId="4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zoomScaleNormal="100" zoomScaleSheetLayoutView="124" zoomScalePageLayoutView="124" workbookViewId="0">
      <selection activeCell="A15" sqref="A15:H19"/>
    </sheetView>
  </sheetViews>
  <sheetFormatPr defaultColWidth="14.33203125" defaultRowHeight="11.25" x14ac:dyDescent="0.2"/>
  <cols>
    <col min="1" max="1" width="47.6640625" customWidth="1"/>
    <col min="2" max="2" width="13.1640625" customWidth="1"/>
    <col min="3" max="3" width="10.5" customWidth="1"/>
    <col min="4" max="5" width="29.33203125" customWidth="1"/>
    <col min="6" max="7" width="22.1640625" customWidth="1"/>
    <col min="8" max="8" width="20.83203125" customWidth="1"/>
  </cols>
  <sheetData>
    <row r="1" spans="1:8" ht="15.75" x14ac:dyDescent="0.2">
      <c r="A1" s="2"/>
      <c r="B1" s="3"/>
      <c r="C1" s="3"/>
      <c r="D1" s="16"/>
      <c r="E1" s="16"/>
      <c r="F1" s="16"/>
      <c r="G1" s="4"/>
      <c r="H1" s="3"/>
    </row>
    <row r="2" spans="1:8" ht="15.75" x14ac:dyDescent="0.2">
      <c r="A2" s="17" t="s">
        <v>0</v>
      </c>
      <c r="B2" s="17"/>
      <c r="C2" s="17"/>
      <c r="D2" s="17"/>
      <c r="E2" s="17"/>
      <c r="F2" s="17"/>
      <c r="G2" s="17"/>
      <c r="H2" s="17"/>
    </row>
    <row r="3" spans="1:8" ht="15.75" x14ac:dyDescent="0.2">
      <c r="A3" s="2"/>
      <c r="B3" s="3"/>
      <c r="C3" s="3"/>
      <c r="D3" s="3"/>
      <c r="E3" s="3"/>
      <c r="F3" s="3"/>
      <c r="G3" s="3"/>
      <c r="H3" s="3"/>
    </row>
    <row r="4" spans="1:8" ht="15.75" x14ac:dyDescent="0.2">
      <c r="A4" s="2" t="s">
        <v>1</v>
      </c>
      <c r="B4" s="3"/>
      <c r="C4" s="3"/>
      <c r="D4" s="16" t="s">
        <v>2</v>
      </c>
      <c r="E4" s="16"/>
      <c r="F4" s="16"/>
      <c r="G4" s="16"/>
      <c r="H4" s="16"/>
    </row>
    <row r="5" spans="1:8" ht="15.75" x14ac:dyDescent="0.2">
      <c r="A5" s="2" t="s">
        <v>3</v>
      </c>
      <c r="B5" s="3"/>
      <c r="C5" s="3"/>
      <c r="D5" s="18" t="s">
        <v>15</v>
      </c>
      <c r="E5" s="18"/>
      <c r="F5" s="18"/>
      <c r="G5" s="18"/>
      <c r="H5" s="18"/>
    </row>
    <row r="6" spans="1:8" ht="33.75" customHeight="1" x14ac:dyDescent="0.2">
      <c r="A6" s="2" t="s">
        <v>4</v>
      </c>
      <c r="B6" s="3"/>
      <c r="C6" s="3"/>
      <c r="D6" s="19" t="s">
        <v>20</v>
      </c>
      <c r="E6" s="19"/>
      <c r="F6" s="19"/>
      <c r="G6" s="19"/>
      <c r="H6" s="19"/>
    </row>
    <row r="7" spans="1:8" ht="33.75" customHeight="1" x14ac:dyDescent="0.2">
      <c r="A7" s="2" t="s">
        <v>5</v>
      </c>
      <c r="B7" s="3"/>
      <c r="C7" s="3"/>
      <c r="D7" s="4" t="s">
        <v>17</v>
      </c>
      <c r="E7" s="4"/>
      <c r="F7" s="4"/>
      <c r="G7" s="4"/>
      <c r="H7" s="4"/>
    </row>
    <row r="8" spans="1:8" ht="26.25" customHeight="1" x14ac:dyDescent="0.2">
      <c r="A8" s="13" t="s">
        <v>6</v>
      </c>
      <c r="B8" s="13" t="s">
        <v>7</v>
      </c>
      <c r="C8" s="13" t="s">
        <v>8</v>
      </c>
      <c r="D8" s="14" t="s">
        <v>19</v>
      </c>
      <c r="E8" s="14"/>
      <c r="F8" s="14"/>
      <c r="G8" s="14"/>
      <c r="H8" s="14"/>
    </row>
    <row r="9" spans="1:8" ht="50.25" customHeight="1" x14ac:dyDescent="0.2">
      <c r="A9" s="13"/>
      <c r="B9" s="13"/>
      <c r="C9" s="13"/>
      <c r="D9" s="5" t="s">
        <v>9</v>
      </c>
      <c r="E9" s="6" t="s">
        <v>10</v>
      </c>
      <c r="F9" s="6" t="s">
        <v>14</v>
      </c>
      <c r="G9" s="5" t="s">
        <v>16</v>
      </c>
      <c r="H9" s="6" t="s">
        <v>23</v>
      </c>
    </row>
    <row r="10" spans="1:8" ht="15.75" hidden="1" customHeight="1" x14ac:dyDescent="0.2">
      <c r="A10" s="7" t="s">
        <v>11</v>
      </c>
      <c r="B10" s="7" t="s">
        <v>12</v>
      </c>
      <c r="C10" s="7">
        <v>2</v>
      </c>
      <c r="D10" s="8">
        <f>2*1761000</f>
        <v>3522000</v>
      </c>
      <c r="E10" s="8"/>
      <c r="F10" s="8">
        <f>4087720</f>
        <v>4087720</v>
      </c>
      <c r="G10" s="8"/>
      <c r="H10" s="9"/>
    </row>
    <row r="11" spans="1:8" ht="15.75" hidden="1" customHeight="1" x14ac:dyDescent="0.2">
      <c r="A11" s="7" t="s">
        <v>13</v>
      </c>
      <c r="B11" s="7" t="s">
        <v>12</v>
      </c>
      <c r="C11" s="7">
        <v>1</v>
      </c>
      <c r="D11" s="8">
        <v>165000</v>
      </c>
      <c r="E11" s="8"/>
      <c r="F11" s="8">
        <v>189000</v>
      </c>
      <c r="G11" s="8"/>
      <c r="H11" s="9"/>
    </row>
    <row r="12" spans="1:8" ht="43.5" customHeight="1" x14ac:dyDescent="0.2">
      <c r="A12" s="7" t="s">
        <v>21</v>
      </c>
      <c r="B12" s="7" t="s">
        <v>12</v>
      </c>
      <c r="C12" s="7">
        <v>2</v>
      </c>
      <c r="D12" s="8">
        <f>103800*1.2</f>
        <v>124560</v>
      </c>
      <c r="E12" s="11">
        <v>109032.4</v>
      </c>
      <c r="F12" s="8">
        <v>123200</v>
      </c>
      <c r="G12" s="8">
        <f>(F12+E12+D12)/3</f>
        <v>118930.8</v>
      </c>
      <c r="H12" s="1">
        <f>G12*C12</f>
        <v>237861.6</v>
      </c>
    </row>
    <row r="13" spans="1:8" ht="36.75" customHeight="1" x14ac:dyDescent="0.2">
      <c r="A13" s="7" t="s">
        <v>22</v>
      </c>
      <c r="B13" s="7" t="s">
        <v>12</v>
      </c>
      <c r="C13" s="7">
        <v>1</v>
      </c>
      <c r="D13" s="8">
        <f>172900*1.2</f>
        <v>207480</v>
      </c>
      <c r="E13" s="11">
        <v>194532.61</v>
      </c>
      <c r="F13" s="8">
        <v>217023</v>
      </c>
      <c r="G13" s="8">
        <f>(D13+E13+F13)/3</f>
        <v>206345.20333333334</v>
      </c>
      <c r="H13" s="1">
        <f>G13</f>
        <v>206345.20333333334</v>
      </c>
    </row>
    <row r="14" spans="1:8" ht="35.25" customHeight="1" x14ac:dyDescent="0.2">
      <c r="A14" s="15" t="s">
        <v>18</v>
      </c>
      <c r="B14" s="15"/>
      <c r="C14" s="15"/>
      <c r="D14" s="15"/>
      <c r="E14" s="15"/>
      <c r="F14" s="15"/>
      <c r="G14" s="15"/>
      <c r="H14" s="10">
        <f>SUM(H12:H13)</f>
        <v>444206.80333333334</v>
      </c>
    </row>
    <row r="15" spans="1:8" ht="15.75" customHeight="1" x14ac:dyDescent="0.2">
      <c r="A15" s="12"/>
      <c r="B15" s="12"/>
      <c r="C15" s="12"/>
      <c r="D15" s="12"/>
      <c r="E15" s="12"/>
      <c r="F15" s="12"/>
      <c r="G15" s="12"/>
      <c r="H15" s="12"/>
    </row>
    <row r="16" spans="1:8" ht="15.75" customHeight="1" x14ac:dyDescent="0.2">
      <c r="A16" s="12"/>
      <c r="B16" s="12"/>
      <c r="C16" s="12"/>
      <c r="D16" s="12"/>
      <c r="E16" s="12"/>
      <c r="F16" s="12"/>
      <c r="G16" s="12"/>
      <c r="H16" s="12"/>
    </row>
    <row r="17" spans="1:8" ht="15.75" customHeight="1" x14ac:dyDescent="0.2">
      <c r="A17" s="12"/>
      <c r="B17" s="12"/>
      <c r="C17" s="12"/>
      <c r="D17" s="12"/>
      <c r="E17" s="12"/>
      <c r="F17" s="12"/>
      <c r="G17" s="12"/>
      <c r="H17" s="12"/>
    </row>
    <row r="18" spans="1:8" ht="15.75" customHeight="1" x14ac:dyDescent="0.2">
      <c r="A18" s="12"/>
      <c r="B18" s="12"/>
      <c r="C18" s="12"/>
      <c r="D18" s="12"/>
      <c r="E18" s="12"/>
      <c r="F18" s="12"/>
      <c r="G18" s="12"/>
      <c r="H18" s="12"/>
    </row>
    <row r="19" spans="1:8" x14ac:dyDescent="0.2">
      <c r="A19" s="12"/>
      <c r="B19" s="12"/>
      <c r="C19" s="12"/>
      <c r="D19" s="12"/>
      <c r="E19" s="12"/>
      <c r="F19" s="12"/>
      <c r="G19" s="12"/>
      <c r="H19" s="12"/>
    </row>
  </sheetData>
  <mergeCells count="11">
    <mergeCell ref="D1:F1"/>
    <mergeCell ref="A2:H2"/>
    <mergeCell ref="D4:H4"/>
    <mergeCell ref="D5:H5"/>
    <mergeCell ref="D6:H6"/>
    <mergeCell ref="A15:H19"/>
    <mergeCell ref="A8:A9"/>
    <mergeCell ref="B8:B9"/>
    <mergeCell ref="C8:C9"/>
    <mergeCell ref="D8:H8"/>
    <mergeCell ref="A14:G14"/>
  </mergeCells>
  <pageMargins left="0.78749999999999998" right="0.78749999999999998" top="1.05277777777778" bottom="1.05277777777778" header="0.78749999999999998" footer="0.78749999999999998"/>
  <pageSetup paperSize="9" scale="86" fitToHeight="0" orientation="landscape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Кондрашова Екатерина Васильевна</dc:creator>
  <dc:description/>
  <cp:lastModifiedBy>RePack by Diakov</cp:lastModifiedBy>
  <cp:revision>12</cp:revision>
  <cp:lastPrinted>2025-01-30T09:30:45Z</cp:lastPrinted>
  <dcterms:created xsi:type="dcterms:W3CDTF">2006-09-16T00:00:00Z</dcterms:created>
  <dcterms:modified xsi:type="dcterms:W3CDTF">2025-01-31T06:48:04Z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