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PPP\Downloads\"/>
    </mc:Choice>
  </mc:AlternateContent>
  <xr:revisionPtr revIDLastSave="0" documentId="13_ncr:1_{31E03903-F2C0-4D58-A6DC-55F319B39F81}" xr6:coauthVersionLast="47" xr6:coauthVersionMax="47" xr10:uidLastSave="{00000000-0000-0000-0000-000000000000}"/>
  <bookViews>
    <workbookView xWindow="2490" yWindow="750" windowWidth="22320" windowHeight="14865" xr2:uid="{00000000-000D-0000-FFFF-FFFF00000000}"/>
  </bookViews>
  <sheets>
    <sheet name="Обоснование НМЦД" sheetId="1" r:id="rId1"/>
  </sheets>
  <calcPr calcId="181029" refMode="R1C1"/>
</workbook>
</file>

<file path=xl/calcChain.xml><?xml version="1.0" encoding="utf-8"?>
<calcChain xmlns="http://schemas.openxmlformats.org/spreadsheetml/2006/main">
  <c r="Q14" i="1" l="1"/>
  <c r="V14" i="1" s="1"/>
  <c r="Q13" i="1"/>
  <c r="Q15" i="1"/>
  <c r="V15" i="1" s="1"/>
  <c r="R15" i="1"/>
  <c r="J15" i="1"/>
  <c r="H15" i="1"/>
  <c r="F15" i="1"/>
  <c r="R14" i="1"/>
  <c r="J14" i="1"/>
  <c r="H14" i="1"/>
  <c r="F14" i="1"/>
  <c r="S15" i="1" l="1"/>
  <c r="T15" i="1" s="1"/>
  <c r="U15" i="1" s="1"/>
  <c r="S14" i="1"/>
  <c r="T14" i="1" s="1"/>
  <c r="U14" i="1" s="1"/>
  <c r="F13" i="1"/>
  <c r="H13" i="1"/>
  <c r="J13" i="1"/>
  <c r="V13" i="1"/>
  <c r="V16" i="1" s="1"/>
  <c r="R13" i="1"/>
  <c r="S13" i="1" l="1"/>
  <c r="T13" i="1" l="1"/>
  <c r="U13" i="1" s="1"/>
  <c r="E8" i="1"/>
</calcChain>
</file>

<file path=xl/sharedStrings.xml><?xml version="1.0" encoding="utf-8"?>
<sst xmlns="http://schemas.openxmlformats.org/spreadsheetml/2006/main" count="56" uniqueCount="42">
  <si>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</si>
  <si>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</si>
  <si>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</si>
  <si>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</si>
  <si>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</si>
  <si>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</si>
  <si>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</si>
  <si>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</si>
  <si>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</si>
  <si>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</si>
  <si>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</si>
  <si>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</si>
  <si>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</si>
  <si>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</si>
  <si>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</si>
  <si>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</si>
  <si>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</si>
  <si>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</si>
  <si>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</si>
  <si>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</si>
  <si>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</si>
  <si>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</si>
  <si>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</si>
  <si>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</si>
  <si>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</si>
  <si>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</si>
  <si>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</si>
  <si>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</si>
  <si>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</si>
  <si>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</si>
  <si>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</si>
  <si>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</si>
  <si>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</si>
  <si>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</si>
  <si>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</si>
  <si>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</si>
  <si>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кг</t>
  </si>
  <si>
    <t>Мясо говядины</t>
  </si>
  <si>
    <t xml:space="preserve">Печень говяжья </t>
  </si>
  <si>
    <t>Язык говяжий</t>
  </si>
  <si>
    <t>б/н от 03.03.2025</t>
  </si>
  <si>
    <t>№6 от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</si>
</sst>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C14" sqref="C14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5.75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5.75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63" t="s">
        <v>5</v>
      </c>
      <c r="B8" s="63"/>
      <c r="C8" s="63"/>
      <c r="D8" s="63"/>
      <c r="E8" s="64">
        <f>SUMIF(V16,"&gt;0")</f>
        <v>2759986</v>
      </c>
      <c r="F8" s="64"/>
      <c r="G8" s="65" t="s">
        <v>6</v>
      </c>
      <c r="H8" s="65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6" t="s">
        <v>9</v>
      </c>
      <c r="B10" s="56" t="s">
        <v>34</v>
      </c>
      <c r="C10" s="56" t="s">
        <v>35</v>
      </c>
      <c r="D10" s="56"/>
      <c r="E10" s="58" t="s">
        <v>10</v>
      </c>
      <c r="F10" s="58"/>
      <c r="G10" s="58" t="s">
        <v>11</v>
      </c>
      <c r="H10" s="58"/>
      <c r="I10" s="58" t="s">
        <v>12</v>
      </c>
      <c r="J10" s="58"/>
      <c r="K10" s="58" t="s">
        <v>13</v>
      </c>
      <c r="L10" s="58"/>
      <c r="M10" s="58" t="s">
        <v>14</v>
      </c>
      <c r="N10" s="58"/>
      <c r="O10" s="58" t="s">
        <v>15</v>
      </c>
      <c r="P10" s="58"/>
      <c r="Q10" s="57" t="s">
        <v>16</v>
      </c>
      <c r="R10" s="56" t="s">
        <v>17</v>
      </c>
      <c r="S10" s="56" t="s">
        <v>18</v>
      </c>
      <c r="T10" s="56" t="s">
        <v>19</v>
      </c>
      <c r="U10" s="56" t="s">
        <v>20</v>
      </c>
      <c r="V10" s="57" t="s">
        <v>21</v>
      </c>
    </row>
    <row r="11" spans="1:22" ht="27" customHeight="1" x14ac:dyDescent="0.25">
      <c r="A11" s="56"/>
      <c r="B11" s="56"/>
      <c r="C11" s="56"/>
      <c r="D11" s="56"/>
      <c r="E11" s="59" t="s">
        <v>40</v>
      </c>
      <c r="F11" s="60"/>
      <c r="G11" s="59" t="s">
        <v>41</v>
      </c>
      <c r="H11" s="60"/>
      <c r="I11" s="59" t="s">
        <v>40</v>
      </c>
      <c r="J11" s="60"/>
      <c r="K11" s="60"/>
      <c r="L11" s="60"/>
      <c r="M11" s="60"/>
      <c r="N11" s="60"/>
      <c r="O11" s="60"/>
      <c r="P11" s="60"/>
      <c r="Q11" s="57"/>
      <c r="R11" s="56"/>
      <c r="S11" s="56"/>
      <c r="T11" s="56"/>
      <c r="U11" s="56"/>
      <c r="V11" s="57"/>
    </row>
    <row r="12" spans="1:22" ht="27" customHeight="1" x14ac:dyDescent="0.25">
      <c r="A12" s="56"/>
      <c r="B12" s="56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7"/>
      <c r="R12" s="56"/>
      <c r="S12" s="56"/>
      <c r="T12" s="56"/>
      <c r="U12" s="56"/>
      <c r="V12" s="57"/>
    </row>
    <row r="13" spans="1:22" ht="63.75" customHeight="1" x14ac:dyDescent="0.25">
      <c r="A13" s="45">
        <v>1</v>
      </c>
      <c r="B13" s="43" t="s">
        <v>37</v>
      </c>
      <c r="C13" s="42" t="s">
        <v>36</v>
      </c>
      <c r="D13" s="20">
        <v>4000</v>
      </c>
      <c r="E13" s="44">
        <v>580</v>
      </c>
      <c r="F13" s="22">
        <f t="shared" ref="F13:F14" si="0">E13*D13</f>
        <v>2320000</v>
      </c>
      <c r="G13" s="21">
        <v>580</v>
      </c>
      <c r="H13" s="23">
        <f t="shared" ref="H13:H14" si="1">G13*D13</f>
        <v>2320000</v>
      </c>
      <c r="I13" s="21">
        <v>590</v>
      </c>
      <c r="J13" s="22">
        <f t="shared" ref="J13:J14" si="2">I13*D13</f>
        <v>2360000</v>
      </c>
      <c r="K13" s="24"/>
      <c r="L13" s="22"/>
      <c r="M13" s="22"/>
      <c r="N13" s="22"/>
      <c r="O13" s="22"/>
      <c r="P13" s="23"/>
      <c r="Q13" s="22">
        <f>ROUND(AVERAGE(E13,G13,I13,K13,M13),2)</f>
        <v>583.33000000000004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5.7735041352717502</v>
      </c>
      <c r="T13" s="26">
        <f>S13/Q13*100</f>
        <v>0.98974922175642432</v>
      </c>
      <c r="U13" s="26" t="str">
        <f t="shared" ref="U13" si="5">IF(T13&lt;33,$U$8,$U$9)</f>
        <v>ОДН</v>
      </c>
      <c r="V13" s="27">
        <f t="shared" ref="V13:V14" si="6">D13*Q13</f>
        <v>2333320</v>
      </c>
    </row>
    <row r="14" spans="1:22" ht="63.75" customHeight="1" x14ac:dyDescent="0.25">
      <c r="A14" s="45">
        <v>2</v>
      </c>
      <c r="B14" s="43" t="s">
        <v>38</v>
      </c>
      <c r="C14" s="42" t="s">
        <v>36</v>
      </c>
      <c r="D14" s="20">
        <v>400</v>
      </c>
      <c r="E14" s="44">
        <v>400</v>
      </c>
      <c r="F14" s="22">
        <f t="shared" si="0"/>
        <v>160000</v>
      </c>
      <c r="G14" s="21">
        <v>340</v>
      </c>
      <c r="H14" s="23">
        <f t="shared" si="1"/>
        <v>136000</v>
      </c>
      <c r="I14" s="21">
        <v>350</v>
      </c>
      <c r="J14" s="22">
        <f t="shared" si="2"/>
        <v>140000</v>
      </c>
      <c r="K14" s="24"/>
      <c r="L14" s="22"/>
      <c r="M14" s="22"/>
      <c r="N14" s="22"/>
      <c r="O14" s="22"/>
      <c r="P14" s="23"/>
      <c r="Q14" s="22">
        <f>ROUND(AVERAGE(E14,G14,I14,K14,M14),2)</f>
        <v>363.33</v>
      </c>
      <c r="R14" s="25">
        <f t="shared" si="3"/>
        <v>3</v>
      </c>
      <c r="S14" s="25">
        <f t="shared" si="4"/>
        <v>32.145502795881107</v>
      </c>
      <c r="T14" s="26">
        <f t="shared" ref="T14" si="7">S14/Q14*100</f>
        <v>8.8474672600338842</v>
      </c>
      <c r="U14" s="26" t="str">
        <f>IF(T14&lt;33,$U$8,$U$9)</f>
        <v>ОДН</v>
      </c>
      <c r="V14" s="27">
        <f t="shared" si="6"/>
        <v>145332</v>
      </c>
    </row>
    <row r="15" spans="1:22" ht="63.75" customHeight="1" x14ac:dyDescent="0.25">
      <c r="A15" s="45">
        <v>3</v>
      </c>
      <c r="B15" s="43" t="s">
        <v>39</v>
      </c>
      <c r="C15" s="42" t="s">
        <v>36</v>
      </c>
      <c r="D15" s="20">
        <v>200</v>
      </c>
      <c r="E15" s="44">
        <v>1270</v>
      </c>
      <c r="F15" s="22">
        <f t="shared" ref="F15" si="8">E15*D15</f>
        <v>254000</v>
      </c>
      <c r="G15" s="21">
        <v>1450</v>
      </c>
      <c r="H15" s="23">
        <f t="shared" ref="H15" si="9">G15*D15</f>
        <v>290000</v>
      </c>
      <c r="I15" s="21">
        <v>1500</v>
      </c>
      <c r="J15" s="22">
        <f t="shared" ref="J15" si="10">I15*D15</f>
        <v>300000</v>
      </c>
      <c r="K15" s="24"/>
      <c r="L15" s="22"/>
      <c r="M15" s="22"/>
      <c r="N15" s="22"/>
      <c r="O15" s="22"/>
      <c r="P15" s="23"/>
      <c r="Q15" s="22">
        <f t="shared" ref="Q15" si="11">ROUND(AVERAGE(E15,G15,I15,K15,M15),2)</f>
        <v>1406.67</v>
      </c>
      <c r="R15" s="25">
        <f t="shared" si="3"/>
        <v>3</v>
      </c>
      <c r="S15" s="25">
        <f t="shared" si="4"/>
        <v>120.9683154797156</v>
      </c>
      <c r="T15" s="26">
        <f t="shared" ref="T15" si="12">S15/Q15*100</f>
        <v>8.5996229022951791</v>
      </c>
      <c r="U15" s="26" t="str">
        <f t="shared" ref="U15" si="13">IF(T15&lt;33,$U$8,$U$9)</f>
        <v>ОДН</v>
      </c>
      <c r="V15" s="27">
        <f t="shared" ref="V15" si="14">D15*Q15</f>
        <v>281334</v>
      </c>
    </row>
    <row r="16" spans="1:22" s="28" customFormat="1" ht="27.75" customHeight="1" x14ac:dyDescent="0.25">
      <c r="A16" s="49" t="s">
        <v>26</v>
      </c>
      <c r="B16" s="49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SUMIF(V13:V15,"&gt;0")</f>
        <v>2759986</v>
      </c>
    </row>
    <row r="17" spans="1:22" s="33" customFormat="1" x14ac:dyDescent="0.25">
      <c r="A17" s="34"/>
      <c r="S17" s="35"/>
    </row>
    <row r="18" spans="1:22" x14ac:dyDescent="0.25">
      <c r="A18" s="50" t="s">
        <v>27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</row>
    <row r="19" spans="1:22" ht="52.5" customHeight="1" x14ac:dyDescent="0.25">
      <c r="A19" s="53" t="s">
        <v>33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5"/>
    </row>
    <row r="20" spans="1:22" ht="100.5" customHeight="1" x14ac:dyDescent="0.25">
      <c r="A20" s="46" t="s">
        <v>28</v>
      </c>
      <c r="B20" s="47"/>
      <c r="C20" s="48" t="s">
        <v>29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ht="57.75" customHeight="1" x14ac:dyDescent="0.25">
      <c r="A21" s="46" t="s">
        <v>30</v>
      </c>
      <c r="B21" s="47"/>
      <c r="C21" s="48" t="s">
        <v>31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ht="44.25" customHeight="1" x14ac:dyDescent="0.25">
      <c r="A22" s="46" t="s">
        <v>18</v>
      </c>
      <c r="B22" s="47"/>
      <c r="C22" s="48" t="s">
        <v>32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SPPP</cp:lastModifiedBy>
  <cp:revision>3</cp:revision>
  <dcterms:created xsi:type="dcterms:W3CDTF">2021-01-18T05:46:41Z</dcterms:created>
  <dcterms:modified xsi:type="dcterms:W3CDTF">2025-03-04T05:19:48Z</dcterms:modified>
</cp:coreProperties>
</file>