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ownloads\"/>
    </mc:Choice>
  </mc:AlternateContent>
  <bookViews>
    <workbookView xWindow="0" yWindow="0" windowWidth="28800" windowHeight="120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Q13" i="1" l="1"/>
  <c r="F13" i="1" l="1"/>
  <c r="H13" i="1"/>
  <c r="J13" i="1"/>
  <c r="V13" i="1"/>
  <c r="V14" i="1" s="1"/>
  <c r="R13" i="1"/>
  <c r="S13" i="1" s="1"/>
  <c r="T13" i="1" l="1"/>
  <c r="U13" i="1" s="1"/>
  <c r="E8" i="1"/>
</calcChain>
</file>

<file path=xl/sharedStrings.xml><?xml version="1.0" encoding="utf-8"?>
<sst xmlns="http://schemas.openxmlformats.org/spreadsheetml/2006/main" count="52" uniqueCount="41">
  <si>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</si>
  <si>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</si>
  <si>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</si>
  <si>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</si>
  <si>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</si>
  <si>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</si>
  <si>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</si>
  <si>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</si>
  <si>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</si>
  <si>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</si>
  <si>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</si>
  <si>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</si>
  <si>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</si>
  <si>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</si>
  <si>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</si>
  <si>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</si>
  <si>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</si>
  <si>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</si>
  <si>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</si>
  <si>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</si>
  <si>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</si>
  <si>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</si>
  <si>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</si>
  <si>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</si>
  <si>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</si>
  <si>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</si>
  <si>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</si>
  <si>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</si>
  <si>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</si>
  <si>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</si>
  <si>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</si>
  <si>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</si>
  <si>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</si>
  <si>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</si>
  <si>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</si>
  <si>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</si>
  <si>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чел/час</t>
  </si>
  <si>
    <r>
      <t xml:space="preserve">Оказание услуг по </t>
    </r>
    <r>
      <rPr>
        <sz val="12"/>
        <color theme="1"/>
        <rFont val="Times New Roman"/>
        <family val="1"/>
        <charset val="204"/>
      </rPr>
      <t>организаци</t>
    </r>
    <r>
      <rPr>
        <sz val="11"/>
        <color theme="1"/>
        <rFont val="Calibri"/>
        <family val="2"/>
        <charset val="204"/>
        <scheme val="minor"/>
      </rPr>
      <t>и</t>
    </r>
    <r>
      <rPr>
        <sz val="12"/>
        <color theme="1"/>
        <rFont val="Times New Roman"/>
        <family val="1"/>
        <charset val="204"/>
      </rPr>
      <t xml:space="preserve"> и обеспечени</t>
    </r>
    <r>
      <rPr>
        <sz val="11"/>
        <color theme="1"/>
        <rFont val="Calibri"/>
        <family val="2"/>
        <charset val="204"/>
        <scheme val="minor"/>
      </rPr>
      <t>ю</t>
    </r>
    <r>
      <rPr>
        <sz val="12"/>
        <color theme="1"/>
        <rFont val="Times New Roman"/>
        <family val="1"/>
        <charset val="204"/>
      </rPr>
      <t xml:space="preserve"> охраны объектов и имущества, а также обеспечени</t>
    </r>
    <r>
      <rPr>
        <sz val="11"/>
        <color theme="1"/>
        <rFont val="Calibri"/>
        <family val="2"/>
        <charset val="204"/>
        <scheme val="minor"/>
      </rPr>
      <t>ю</t>
    </r>
    <r>
      <rPr>
        <sz val="12"/>
        <color theme="1"/>
        <rFont val="Times New Roman"/>
        <family val="1"/>
        <charset val="204"/>
      </rPr>
      <t xml:space="preserve"> внутриобъектового и контрольно-пропускного режима на объектах</t>
    </r>
    <r>
      <rPr>
        <sz val="11"/>
        <color theme="1"/>
        <rFont val="Calibri"/>
        <family val="2"/>
        <charset val="204"/>
        <scheme val="minor"/>
      </rPr>
      <t xml:space="preserve"> Заказчика</t>
    </r>
  </si>
  <si>
    <t>№5 от 02.04.2025г.</t>
  </si>
  <si>
    <t>№8 от 02.04.2025г.</t>
  </si>
  <si>
    <t>№ б/н от 02.04.2025г.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</si>
</sst>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165" fontId="9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165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4" fontId="14" fillId="4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shrinkToFit="1"/>
    </xf>
    <xf numFmtId="4" fontId="14" fillId="4" borderId="1" xfId="0" applyNumberFormat="1" applyFont="1" applyFill="1" applyBorder="1" applyAlignment="1">
      <alignment horizontal="right" vertical="top" shrinkToFit="1"/>
    </xf>
    <xf numFmtId="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shrinkToFit="1"/>
    </xf>
    <xf numFmtId="0" fontId="14" fillId="4" borderId="1" xfId="0" applyFont="1" applyFill="1" applyBorder="1" applyAlignment="1">
      <alignment horizontal="center" vertical="top" shrinkToFit="1"/>
    </xf>
    <xf numFmtId="4" fontId="17" fillId="0" borderId="1" xfId="0" applyNumberFormat="1" applyFont="1" applyBorder="1" applyAlignment="1">
      <alignment horizontal="right" vertical="top" shrinkToFit="1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3" fillId="0" borderId="0" xfId="0" applyFont="1"/>
    <xf numFmtId="0" fontId="19" fillId="0" borderId="0" xfId="0" applyFont="1"/>
    <xf numFmtId="0" fontId="4" fillId="0" borderId="0" xfId="0" applyFont="1" applyAlignment="1">
      <alignment horizontal="right"/>
    </xf>
    <xf numFmtId="0" fontId="20" fillId="0" borderId="0" xfId="0" applyFont="1" applyAlignment="1">
      <alignment horizontal="justify" vertical="top" wrapText="1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vertical="top" wrapText="1"/>
    </xf>
    <xf numFmtId="4" fontId="20" fillId="0" borderId="0" xfId="0" applyNumberFormat="1" applyFont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4" fontId="14" fillId="5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left" vertical="top" wrapText="1"/>
    </xf>
    <xf numFmtId="165" fontId="11" fillId="3" borderId="0" xfId="0" applyNumberFormat="1" applyFont="1" applyFill="1" applyAlignment="1">
      <alignment horizontal="center" vertical="top" wrapText="1"/>
    </xf>
    <xf numFmtId="165" fontId="10" fillId="0" borderId="0" xfId="0" applyNumberFormat="1" applyFont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165" fontId="22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justify" vertical="top" wrapText="1"/>
    </xf>
    <xf numFmtId="0" fontId="20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20" fillId="4" borderId="2" xfId="0" applyFont="1" applyFill="1" applyBorder="1" applyAlignment="1">
      <alignment horizontal="justify" vertical="top" wrapText="1"/>
    </xf>
    <xf numFmtId="0" fontId="20" fillId="4" borderId="4" xfId="0" applyFont="1" applyFill="1" applyBorder="1" applyAlignment="1">
      <alignment horizontal="justify" vertical="top" wrapText="1"/>
    </xf>
    <xf numFmtId="0" fontId="20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336186</xdr:colOff>
      <xdr:row>19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130" zoomScaleNormal="130" workbookViewId="0">
      <selection activeCell="H13" sqref="H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5.7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5.7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8" t="s">
        <v>5</v>
      </c>
      <c r="B8" s="48"/>
      <c r="C8" s="48"/>
      <c r="D8" s="48"/>
      <c r="E8" s="49">
        <f>SUMIF(V14,"&gt;0")</f>
        <v>2514120</v>
      </c>
      <c r="F8" s="49"/>
      <c r="G8" s="50" t="s">
        <v>6</v>
      </c>
      <c r="H8" s="5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1" t="s">
        <v>9</v>
      </c>
      <c r="B10" s="51" t="s">
        <v>34</v>
      </c>
      <c r="C10" s="51" t="s">
        <v>35</v>
      </c>
      <c r="D10" s="51"/>
      <c r="E10" s="52" t="s">
        <v>10</v>
      </c>
      <c r="F10" s="52"/>
      <c r="G10" s="52" t="s">
        <v>11</v>
      </c>
      <c r="H10" s="52"/>
      <c r="I10" s="52" t="s">
        <v>12</v>
      </c>
      <c r="J10" s="52"/>
      <c r="K10" s="52" t="s">
        <v>13</v>
      </c>
      <c r="L10" s="52"/>
      <c r="M10" s="52" t="s">
        <v>14</v>
      </c>
      <c r="N10" s="52"/>
      <c r="O10" s="52" t="s">
        <v>15</v>
      </c>
      <c r="P10" s="52"/>
      <c r="Q10" s="55" t="s">
        <v>16</v>
      </c>
      <c r="R10" s="51" t="s">
        <v>17</v>
      </c>
      <c r="S10" s="51" t="s">
        <v>18</v>
      </c>
      <c r="T10" s="51" t="s">
        <v>19</v>
      </c>
      <c r="U10" s="51" t="s">
        <v>20</v>
      </c>
      <c r="V10" s="55" t="s">
        <v>21</v>
      </c>
    </row>
    <row r="11" spans="1:22" ht="27" customHeight="1" x14ac:dyDescent="0.25">
      <c r="A11" s="51"/>
      <c r="B11" s="51"/>
      <c r="C11" s="51"/>
      <c r="D11" s="51"/>
      <c r="E11" s="53" t="s">
        <v>40</v>
      </c>
      <c r="F11" s="54"/>
      <c r="G11" s="53" t="s">
        <v>39</v>
      </c>
      <c r="H11" s="54"/>
      <c r="I11" s="53" t="s">
        <v>38</v>
      </c>
      <c r="J11" s="54"/>
      <c r="K11" s="54"/>
      <c r="L11" s="54"/>
      <c r="M11" s="54"/>
      <c r="N11" s="54"/>
      <c r="O11" s="54"/>
      <c r="P11" s="54"/>
      <c r="Q11" s="55"/>
      <c r="R11" s="51"/>
      <c r="S11" s="51"/>
      <c r="T11" s="51"/>
      <c r="U11" s="51"/>
      <c r="V11" s="55"/>
    </row>
    <row r="12" spans="1:22" ht="27" customHeight="1" x14ac:dyDescent="0.25">
      <c r="A12" s="51"/>
      <c r="B12" s="51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5"/>
      <c r="R12" s="51"/>
      <c r="S12" s="51"/>
      <c r="T12" s="51"/>
      <c r="U12" s="51"/>
      <c r="V12" s="55"/>
    </row>
    <row r="13" spans="1:22" ht="142.5" customHeight="1" x14ac:dyDescent="0.25">
      <c r="A13" s="44">
        <v>1</v>
      </c>
      <c r="B13" s="45" t="s">
        <v>37</v>
      </c>
      <c r="C13" s="42" t="s">
        <v>36</v>
      </c>
      <c r="D13" s="20">
        <v>8760</v>
      </c>
      <c r="E13" s="43">
        <v>236</v>
      </c>
      <c r="F13" s="22">
        <f t="shared" ref="F13" si="0">E13*D13</f>
        <v>2067360</v>
      </c>
      <c r="G13" s="21">
        <v>300</v>
      </c>
      <c r="H13" s="23">
        <f t="shared" ref="H13" si="1">G13*D13</f>
        <v>2628000</v>
      </c>
      <c r="I13" s="21">
        <v>325</v>
      </c>
      <c r="J13" s="22">
        <f t="shared" ref="J13" si="2">I13*D13</f>
        <v>2847000</v>
      </c>
      <c r="K13" s="24"/>
      <c r="L13" s="22"/>
      <c r="M13" s="22"/>
      <c r="N13" s="22"/>
      <c r="O13" s="22"/>
      <c r="P13" s="23"/>
      <c r="Q13" s="22">
        <f>ROUND(AVERAGE(E13,G13,I13,K13,M13),2)</f>
        <v>287</v>
      </c>
      <c r="R13" s="25">
        <f t="shared" ref="R13" si="3">COUNTA(E13,G13,I13,K13,M13)</f>
        <v>3</v>
      </c>
      <c r="S13" s="25">
        <f t="shared" ref="S13" si="4">SQRT((IF(E13&gt;0,POWER(E13-Q13,2),0)+IF(G13&gt;0,POWER(G13-Q13,2),0)+IF(I13&gt;0,POWER(I13-Q13,2),0)+IF(K13&gt;0,POWER(K13-Q13,2),0)+IF(M13&gt;0,POWER(M13-Q13,2),0))/(R13-1))</f>
        <v>45.902069670114003</v>
      </c>
      <c r="T13" s="26">
        <f>S13/Q13*100</f>
        <v>15.993752498297562</v>
      </c>
      <c r="U13" s="26" t="str">
        <f t="shared" ref="U13" si="5">IF(T13&lt;33,$U$8,$U$9)</f>
        <v>ОДН</v>
      </c>
      <c r="V13" s="27">
        <f t="shared" ref="V13" si="6">D13*Q13</f>
        <v>2514120</v>
      </c>
    </row>
    <row r="14" spans="1:22" s="28" customFormat="1" ht="27.75" customHeight="1" x14ac:dyDescent="0.25">
      <c r="A14" s="59" t="s">
        <v>26</v>
      </c>
      <c r="B14" s="59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SUMIF(V13:V13,"&gt;0")</f>
        <v>2514120</v>
      </c>
    </row>
    <row r="15" spans="1:22" s="33" customFormat="1" x14ac:dyDescent="0.25">
      <c r="A15" s="34"/>
      <c r="S15" s="35"/>
    </row>
    <row r="16" spans="1:22" x14ac:dyDescent="0.25">
      <c r="A16" s="60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/>
    </row>
    <row r="17" spans="1:22" ht="52.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</row>
    <row r="18" spans="1:22" ht="100.5" customHeight="1" x14ac:dyDescent="0.25">
      <c r="A18" s="56" t="s">
        <v>28</v>
      </c>
      <c r="B18" s="57"/>
      <c r="C18" s="58" t="s">
        <v>29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57.75" customHeight="1" x14ac:dyDescent="0.25">
      <c r="A19" s="56" t="s">
        <v>30</v>
      </c>
      <c r="B19" s="57"/>
      <c r="C19" s="58" t="s">
        <v>31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44.25" customHeight="1" x14ac:dyDescent="0.25">
      <c r="A20" s="56" t="s">
        <v>18</v>
      </c>
      <c r="B20" s="57"/>
      <c r="C20" s="58" t="s">
        <v>32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B22" s="37"/>
      <c r="C22" s="37"/>
      <c r="D22" s="38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1"/>
      <c r="S22" s="39"/>
      <c r="T22" s="39"/>
      <c r="U22" s="39"/>
      <c r="V22" s="39"/>
    </row>
  </sheetData>
  <mergeCells count="36"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2025-04-03T10:53:46Z</dcterms:modified>
</cp:coreProperties>
</file>