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Обоснование НМЦД" sheetId="1" r:id="rId1"/>
  </sheets>
  <calcPr calcId="145621" refMode="R1C1"/>
</workbook>
</file>

<file path=xl/calcChain.xml><?xml version="1.0" encoding="utf-8"?>
<calcChain xmlns="http://schemas.openxmlformats.org/spreadsheetml/2006/main">
  <c r="F13" i="1" l="1"/>
  <c r="H13" i="1"/>
  <c r="J13" i="1"/>
  <c r="Q13" i="1"/>
  <c r="V13" i="1" s="1"/>
  <c r="R13" i="1"/>
  <c r="R15" i="1"/>
  <c r="R16" i="1"/>
  <c r="R17" i="1"/>
  <c r="R18" i="1"/>
  <c r="R19" i="1"/>
  <c r="S19" i="1" s="1"/>
  <c r="Q15" i="1"/>
  <c r="Q16" i="1"/>
  <c r="S16" i="1" s="1"/>
  <c r="T16" i="1" s="1"/>
  <c r="U16" i="1" s="1"/>
  <c r="Q17" i="1"/>
  <c r="Q18" i="1"/>
  <c r="Q19" i="1"/>
  <c r="V28" i="1" l="1"/>
  <c r="S13" i="1"/>
  <c r="T13" i="1" s="1"/>
  <c r="U13" i="1" s="1"/>
  <c r="T19" i="1"/>
  <c r="U19" i="1" s="1"/>
  <c r="S17" i="1"/>
  <c r="T17" i="1" s="1"/>
  <c r="U17" i="1" s="1"/>
  <c r="S18" i="1"/>
  <c r="T18" i="1" s="1"/>
  <c r="U18" i="1" s="1"/>
  <c r="S15" i="1"/>
  <c r="T15" i="1" s="1"/>
  <c r="U15" i="1" s="1"/>
  <c r="J16" i="1"/>
  <c r="J17" i="1"/>
  <c r="J15" i="1"/>
  <c r="H16" i="1"/>
  <c r="H15" i="1"/>
  <c r="H17" i="1"/>
  <c r="F18" i="1"/>
  <c r="F19" i="1"/>
  <c r="F20" i="1"/>
  <c r="F21" i="1"/>
  <c r="F22" i="1"/>
  <c r="F23" i="1"/>
  <c r="F24" i="1"/>
  <c r="F25" i="1"/>
  <c r="F26" i="1"/>
  <c r="F27" i="1"/>
  <c r="J26" i="1" l="1"/>
  <c r="J25" i="1"/>
  <c r="J24" i="1"/>
  <c r="H25" i="1"/>
  <c r="Q25" i="1"/>
  <c r="V25" i="1" s="1"/>
  <c r="R25" i="1"/>
  <c r="H26" i="1"/>
  <c r="H27" i="1"/>
  <c r="H24" i="1"/>
  <c r="Q27" i="1"/>
  <c r="V27" i="1" s="1"/>
  <c r="Q26" i="1"/>
  <c r="V26" i="1" s="1"/>
  <c r="R26" i="1"/>
  <c r="Q24" i="1"/>
  <c r="R24" i="1"/>
  <c r="Q22" i="1"/>
  <c r="V22" i="1" s="1"/>
  <c r="R22" i="1"/>
  <c r="Q21" i="1"/>
  <c r="V21" i="1" s="1"/>
  <c r="R21" i="1"/>
  <c r="Q20" i="1"/>
  <c r="V20" i="1" s="1"/>
  <c r="R20" i="1"/>
  <c r="V19" i="1"/>
  <c r="V18" i="1"/>
  <c r="V17" i="1"/>
  <c r="H22" i="1"/>
  <c r="J22" i="1"/>
  <c r="H21" i="1"/>
  <c r="J21" i="1"/>
  <c r="H20" i="1"/>
  <c r="J20" i="1"/>
  <c r="H19" i="1"/>
  <c r="J19" i="1"/>
  <c r="H18" i="1"/>
  <c r="J18" i="1"/>
  <c r="R27" i="1"/>
  <c r="N27" i="1"/>
  <c r="L27" i="1"/>
  <c r="J27" i="1"/>
  <c r="R23" i="1"/>
  <c r="Q23" i="1"/>
  <c r="V23" i="1" s="1"/>
  <c r="N23" i="1"/>
  <c r="L23" i="1"/>
  <c r="J23" i="1"/>
  <c r="H23" i="1"/>
  <c r="F17" i="1"/>
  <c r="V16" i="1"/>
  <c r="F16" i="1"/>
  <c r="V15" i="1"/>
  <c r="F15" i="1"/>
  <c r="S24" i="1" l="1"/>
  <c r="T24" i="1" s="1"/>
  <c r="U24" i="1" s="1"/>
  <c r="S25" i="1"/>
  <c r="T25" i="1" s="1"/>
  <c r="U25" i="1" s="1"/>
  <c r="V24" i="1"/>
  <c r="E8" i="1" s="1"/>
  <c r="S26" i="1"/>
  <c r="T26" i="1" s="1"/>
  <c r="U26" i="1" s="1"/>
  <c r="S27" i="1"/>
  <c r="T27" i="1" s="1"/>
  <c r="U27" i="1" s="1"/>
  <c r="S23" i="1"/>
  <c r="T23" i="1" s="1"/>
  <c r="U23" i="1" s="1"/>
  <c r="S20" i="1"/>
  <c r="T20" i="1" s="1"/>
  <c r="U20" i="1" s="1"/>
  <c r="S22" i="1"/>
  <c r="T22" i="1" s="1"/>
  <c r="U22" i="1" s="1"/>
  <c r="S21" i="1"/>
  <c r="T21" i="1" s="1"/>
  <c r="U21" i="1" s="1"/>
</calcChain>
</file>

<file path=xl/sharedStrings.xml><?xml version="1.0" encoding="utf-8"?>
<sst xmlns="http://schemas.openxmlformats.org/spreadsheetml/2006/main" count="51" uniqueCount="39">
  <si>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</si>
  <si>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</si>
  <si>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</si>
  <si>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</si>
  <si>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</si>
  <si>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</si>
  <si>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</si>
  <si>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</si>
  <si>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</si>
  <si>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</si>
  <si>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</si>
  <si>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</si>
  <si>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</si>
  <si>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</si>
  <si>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</si>
  <si>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</si>
  <si>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</si>
  <si>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</si>
  <si>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</si>
  <si>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</si>
  <si>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</si>
  <si>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</si>
  <si>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</si>
  <si>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</si>
  <si>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</si>
  <si>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</si>
  <si>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</si>
  <si>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</si>
  <si>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</si>
  <si>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</si>
  <si>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</si>
  <si>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</si>
  <si>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</si>
  <si>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</si>
  <si>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шт</t>
  </si>
  <si>
    <t>Оказание услуг по финансовой аренде (лизингу) на приобретение  каналопромывочного гидродинамического оборудования PROteus V 300/60 (или эквивалент)</t>
  </si>
  <si>
    <t>Приложение №2</t>
  </si>
  <si>
    <t>б/н от 03.04.2025</t>
  </si>
  <si>
    <t>№ЛЗ-386863/3                    от 27.03.2025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</si>
</sst>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_р_."/>
    <numFmt numFmtId="166" formatCode="#,##0.0000"/>
  </numFmts>
  <fonts count="22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9"/>
      <color theme="1"/>
      <name val="Times New Roman"/>
    </font>
    <font>
      <sz val="8"/>
      <color theme="1"/>
      <name val="Times New Roman"/>
    </font>
    <font>
      <b/>
      <sz val="12"/>
      <name val="Times New Roman"/>
    </font>
    <font>
      <sz val="8"/>
      <color theme="1"/>
      <name val="Calibri"/>
      <scheme val="minor"/>
    </font>
    <font>
      <sz val="12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b/>
      <sz val="10"/>
      <color theme="1"/>
      <name val="Times New Roman"/>
    </font>
    <font>
      <b/>
      <sz val="10"/>
      <name val="Times New Roman"/>
    </font>
    <font>
      <sz val="11"/>
      <color indexed="2"/>
      <name val="Times New Roman"/>
    </font>
    <font>
      <sz val="11"/>
      <name val="Times New Roman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  <fill>
      <patternFill patternType="solid">
        <fgColor theme="0"/>
        <bgColor indexed="27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8" fillId="0" borderId="1" xfId="0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shrinkToFit="1"/>
    </xf>
    <xf numFmtId="4" fontId="8" fillId="2" borderId="1" xfId="0" applyNumberFormat="1" applyFont="1" applyFill="1" applyBorder="1" applyAlignment="1">
      <alignment horizontal="right" vertical="top" shrinkToFit="1"/>
    </xf>
    <xf numFmtId="4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center" vertical="top" shrinkToFit="1"/>
    </xf>
    <xf numFmtId="0" fontId="8" fillId="2" borderId="1" xfId="0" applyFont="1" applyFill="1" applyBorder="1" applyAlignment="1">
      <alignment horizontal="center" vertical="top" shrinkToFit="1"/>
    </xf>
    <xf numFmtId="4" fontId="10" fillId="0" borderId="1" xfId="0" applyNumberFormat="1" applyFont="1" applyBorder="1" applyAlignment="1">
      <alignment horizontal="right" vertical="top" shrinkToFit="1"/>
    </xf>
    <xf numFmtId="4" fontId="1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0" fontId="10" fillId="0" borderId="1" xfId="0" applyFont="1" applyBorder="1" applyAlignment="1">
      <alignment horizontal="center" vertical="top" wrapText="1"/>
    </xf>
    <xf numFmtId="3" fontId="10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4" fontId="11" fillId="0" borderId="1" xfId="0" applyNumberFormat="1" applyFont="1" applyBorder="1" applyAlignment="1">
      <alignment vertical="top" wrapText="1"/>
    </xf>
    <xf numFmtId="0" fontId="1" fillId="0" borderId="0" xfId="0" applyFont="1"/>
    <xf numFmtId="0" fontId="12" fillId="0" borderId="0" xfId="0" applyFont="1"/>
    <xf numFmtId="0" fontId="2" fillId="0" borderId="0" xfId="0" applyFont="1" applyAlignment="1">
      <alignment horizontal="right"/>
    </xf>
    <xf numFmtId="0" fontId="13" fillId="0" borderId="0" xfId="0" applyFont="1" applyAlignment="1">
      <alignment horizontal="justify" vertical="top" wrapText="1"/>
    </xf>
    <xf numFmtId="0" fontId="9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166" fontId="13" fillId="0" borderId="0" xfId="0" applyNumberFormat="1" applyFont="1" applyAlignment="1">
      <alignment vertical="top" wrapText="1"/>
    </xf>
    <xf numFmtId="4" fontId="13" fillId="0" borderId="0" xfId="0" applyNumberFormat="1" applyFont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4" fontId="8" fillId="3" borderId="1" xfId="0" applyNumberFormat="1" applyFont="1" applyFill="1" applyBorder="1" applyAlignment="1">
      <alignment horizontal="right" vertical="top" wrapText="1"/>
    </xf>
    <xf numFmtId="0" fontId="1" fillId="3" borderId="0" xfId="0" applyFont="1" applyFill="1" applyAlignment="1">
      <alignment vertical="top"/>
    </xf>
    <xf numFmtId="0" fontId="6" fillId="3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7" fillId="3" borderId="0" xfId="0" applyFont="1" applyFill="1" applyAlignment="1">
      <alignment vertical="top"/>
    </xf>
    <xf numFmtId="0" fontId="17" fillId="3" borderId="0" xfId="0" applyFont="1" applyFill="1" applyAlignment="1">
      <alignment horizontal="center" vertical="top" wrapText="1"/>
    </xf>
    <xf numFmtId="165" fontId="17" fillId="3" borderId="0" xfId="0" applyNumberFormat="1" applyFont="1" applyFill="1" applyAlignment="1">
      <alignment horizontal="center" vertical="top" wrapText="1"/>
    </xf>
    <xf numFmtId="0" fontId="18" fillId="3" borderId="0" xfId="0" applyFont="1" applyFill="1" applyAlignment="1">
      <alignment horizontal="center" vertical="top"/>
    </xf>
    <xf numFmtId="165" fontId="15" fillId="3" borderId="0" xfId="0" applyNumberFormat="1" applyFont="1" applyFill="1" applyAlignment="1">
      <alignment horizontal="right" vertical="top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3" fontId="18" fillId="0" borderId="0" xfId="0" applyNumberFormat="1" applyFont="1" applyAlignment="1">
      <alignment horizontal="center" vertical="top" wrapText="1"/>
    </xf>
    <xf numFmtId="165" fontId="18" fillId="0" borderId="0" xfId="0" applyNumberFormat="1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165" fontId="19" fillId="0" borderId="0" xfId="0" applyNumberFormat="1" applyFont="1" applyAlignment="1">
      <alignment horizontal="right" vertical="top" wrapText="1"/>
    </xf>
    <xf numFmtId="0" fontId="20" fillId="0" borderId="1" xfId="0" applyFont="1" applyBorder="1" applyAlignment="1">
      <alignment horizontal="center" vertical="top" wrapText="1"/>
    </xf>
    <xf numFmtId="3" fontId="20" fillId="0" borderId="1" xfId="0" applyNumberFormat="1" applyFont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4" fontId="20" fillId="3" borderId="1" xfId="0" applyNumberFormat="1" applyFont="1" applyFill="1" applyBorder="1" applyAlignment="1">
      <alignment horizontal="right" vertical="top" shrinkToFit="1"/>
    </xf>
    <xf numFmtId="4" fontId="20" fillId="2" borderId="1" xfId="0" applyNumberFormat="1" applyFont="1" applyFill="1" applyBorder="1" applyAlignment="1">
      <alignment horizontal="right" vertical="top" wrapText="1"/>
    </xf>
    <xf numFmtId="4" fontId="20" fillId="2" borderId="1" xfId="0" applyNumberFormat="1" applyFont="1" applyFill="1" applyBorder="1" applyAlignment="1">
      <alignment horizontal="right" vertical="top" shrinkToFit="1"/>
    </xf>
    <xf numFmtId="4" fontId="20" fillId="0" borderId="1" xfId="0" applyNumberFormat="1" applyFont="1" applyBorder="1" applyAlignment="1">
      <alignment horizontal="right" vertical="top" shrinkToFit="1"/>
    </xf>
    <xf numFmtId="4" fontId="20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center" vertical="top" shrinkToFit="1"/>
    </xf>
    <xf numFmtId="0" fontId="20" fillId="2" borderId="1" xfId="0" applyFont="1" applyFill="1" applyBorder="1" applyAlignment="1">
      <alignment horizontal="center" vertical="top" shrinkToFit="1"/>
    </xf>
    <xf numFmtId="4" fontId="21" fillId="0" borderId="1" xfId="0" applyNumberFormat="1" applyFont="1" applyBorder="1" applyAlignment="1">
      <alignment horizontal="right" vertical="top" shrinkToFit="1"/>
    </xf>
    <xf numFmtId="0" fontId="13" fillId="0" borderId="2" xfId="0" applyFont="1" applyBorder="1" applyAlignment="1">
      <alignment horizontal="justify" vertical="top" wrapText="1"/>
    </xf>
    <xf numFmtId="0" fontId="13" fillId="0" borderId="3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vertical="top" wrapText="1"/>
    </xf>
    <xf numFmtId="0" fontId="11" fillId="0" borderId="2" xfId="0" applyFont="1" applyBorder="1" applyAlignment="1">
      <alignment horizontal="right" vertical="top" wrapText="1"/>
    </xf>
    <xf numFmtId="0" fontId="11" fillId="0" borderId="3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3" fillId="2" borderId="2" xfId="0" applyFont="1" applyFill="1" applyBorder="1" applyAlignment="1">
      <alignment horizontal="justify" vertical="top" wrapText="1"/>
    </xf>
    <xf numFmtId="0" fontId="13" fillId="2" borderId="4" xfId="0" applyFont="1" applyFill="1" applyBorder="1" applyAlignment="1">
      <alignment horizontal="justify" vertical="top" wrapText="1"/>
    </xf>
    <xf numFmtId="0" fontId="13" fillId="2" borderId="3" xfId="0" applyFont="1" applyFill="1" applyBorder="1" applyAlignment="1">
      <alignment horizontal="justify" vertical="top" wrapText="1"/>
    </xf>
    <xf numFmtId="0" fontId="20" fillId="0" borderId="1" xfId="0" applyFont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center" vertical="top" wrapText="1"/>
    </xf>
    <xf numFmtId="165" fontId="21" fillId="0" borderId="1" xfId="0" applyNumberFormat="1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4" borderId="0" xfId="0" applyFont="1" applyFill="1" applyAlignment="1">
      <alignment horizontal="center" vertical="top" wrapText="1"/>
    </xf>
    <xf numFmtId="0" fontId="15" fillId="5" borderId="0" xfId="0" applyFont="1" applyFill="1" applyAlignment="1">
      <alignment horizontal="left" vertical="top" wrapText="1"/>
    </xf>
    <xf numFmtId="165" fontId="16" fillId="5" borderId="0" xfId="0" applyNumberFormat="1" applyFont="1" applyFill="1" applyAlignment="1">
      <alignment horizontal="center" vertical="top" wrapText="1"/>
    </xf>
    <xf numFmtId="165" fontId="15" fillId="3" borderId="0" xfId="0" applyNumberFormat="1" applyFont="1" applyFill="1" applyAlignment="1">
      <alignment horizontal="left" vertical="top" wrapText="1"/>
    </xf>
    <xf numFmtId="4" fontId="20" fillId="3" borderId="1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31</xdr:row>
      <xdr:rowOff>998367</xdr:rowOff>
    </xdr:from>
    <xdr:to>
      <xdr:col>3</xdr:col>
      <xdr:colOff>228600</xdr:colOff>
      <xdr:row>31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33</xdr:row>
      <xdr:rowOff>211452</xdr:rowOff>
    </xdr:from>
    <xdr:to>
      <xdr:col>3</xdr:col>
      <xdr:colOff>495299</xdr:colOff>
      <xdr:row>33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32</xdr:row>
      <xdr:rowOff>422036</xdr:rowOff>
    </xdr:from>
    <xdr:to>
      <xdr:col>4</xdr:col>
      <xdr:colOff>336186</xdr:colOff>
      <xdr:row>33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33</xdr:row>
      <xdr:rowOff>211452</xdr:rowOff>
    </xdr:from>
    <xdr:to>
      <xdr:col>3</xdr:col>
      <xdr:colOff>495299</xdr:colOff>
      <xdr:row>33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topLeftCell="A34" workbookViewId="0">
      <selection activeCell="G13" sqref="G13"/>
    </sheetView>
  </sheetViews>
  <sheetFormatPr defaultRowHeight="15" x14ac:dyDescent="0.25"/>
  <cols>
    <col min="1" max="1" width="4.5703125" style="1" customWidth="1"/>
    <col min="2" max="2" width="25.7109375" style="1" customWidth="1"/>
    <col min="3" max="3" width="9.42578125" style="1" customWidth="1"/>
    <col min="4" max="4" width="10" style="1" customWidth="1"/>
    <col min="5" max="5" width="11.7109375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11.425781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1.285156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3" width="8.85546875" style="1"/>
    <col min="16384" max="16384" width="8.85546875" style="1" customWidth="1"/>
  </cols>
  <sheetData>
    <row r="1" spans="1:23" s="3" customFormat="1" ht="12" x14ac:dyDescent="0.25">
      <c r="F1" s="4"/>
      <c r="G1" s="4"/>
      <c r="H1" s="4"/>
      <c r="V1" s="5" t="s">
        <v>36</v>
      </c>
    </row>
    <row r="2" spans="1:23" s="3" customFormat="1" ht="12" x14ac:dyDescent="0.25">
      <c r="F2" s="4"/>
      <c r="G2" s="4"/>
      <c r="H2" s="4"/>
      <c r="V2" s="5"/>
    </row>
    <row r="3" spans="1:23" s="6" customFormat="1" ht="11.25" x14ac:dyDescent="0.25"/>
    <row r="4" spans="1:23" ht="15.75" x14ac:dyDescent="0.25">
      <c r="A4" s="78" t="s">
        <v>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</row>
    <row r="5" spans="1:23" ht="15.75" x14ac:dyDescent="0.25">
      <c r="A5" s="78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</row>
    <row r="6" spans="1:23" s="34" customFormat="1" ht="15.75" x14ac:dyDescent="0.25">
      <c r="A6" s="79" t="s">
        <v>2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</row>
    <row r="7" spans="1:23" s="35" customFormat="1" ht="11.25" x14ac:dyDescent="0.25">
      <c r="T7" s="36"/>
      <c r="U7" s="36"/>
    </row>
    <row r="8" spans="1:23" s="37" customFormat="1" ht="15.75" customHeight="1" x14ac:dyDescent="0.25">
      <c r="A8" s="80" t="s">
        <v>3</v>
      </c>
      <c r="B8" s="80"/>
      <c r="C8" s="80"/>
      <c r="D8" s="80"/>
      <c r="E8" s="81">
        <f>SUMIF(V28,"&gt;0")</f>
        <v>2665323.73</v>
      </c>
      <c r="F8" s="81"/>
      <c r="G8" s="82" t="s">
        <v>4</v>
      </c>
      <c r="H8" s="82"/>
      <c r="I8" s="38"/>
      <c r="J8" s="39"/>
      <c r="K8" s="39"/>
      <c r="L8" s="39"/>
      <c r="M8" s="39"/>
      <c r="N8" s="39"/>
      <c r="O8" s="39"/>
      <c r="P8" s="39"/>
      <c r="Q8" s="39"/>
      <c r="R8" s="38"/>
      <c r="S8" s="38"/>
      <c r="T8" s="38"/>
      <c r="U8" s="40" t="s">
        <v>5</v>
      </c>
      <c r="V8" s="41"/>
    </row>
    <row r="9" spans="1:23" s="6" customFormat="1" ht="11.25" x14ac:dyDescent="0.25">
      <c r="A9" s="42"/>
      <c r="B9" s="43"/>
      <c r="C9" s="42"/>
      <c r="D9" s="44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2"/>
      <c r="S9" s="42"/>
      <c r="T9" s="42"/>
      <c r="U9" s="46" t="s">
        <v>6</v>
      </c>
      <c r="V9" s="47"/>
    </row>
    <row r="10" spans="1:23" ht="15" customHeight="1" x14ac:dyDescent="0.25">
      <c r="A10" s="71" t="s">
        <v>7</v>
      </c>
      <c r="B10" s="71" t="s">
        <v>32</v>
      </c>
      <c r="C10" s="74" t="s">
        <v>33</v>
      </c>
      <c r="D10" s="75"/>
      <c r="E10" s="72" t="s">
        <v>8</v>
      </c>
      <c r="F10" s="72"/>
      <c r="G10" s="72" t="s">
        <v>9</v>
      </c>
      <c r="H10" s="72"/>
      <c r="I10" s="72" t="s">
        <v>10</v>
      </c>
      <c r="J10" s="72"/>
      <c r="K10" s="72" t="s">
        <v>11</v>
      </c>
      <c r="L10" s="72"/>
      <c r="M10" s="72" t="s">
        <v>12</v>
      </c>
      <c r="N10" s="72"/>
      <c r="O10" s="72" t="s">
        <v>13</v>
      </c>
      <c r="P10" s="72"/>
      <c r="Q10" s="72" t="s">
        <v>14</v>
      </c>
      <c r="R10" s="71" t="s">
        <v>15</v>
      </c>
      <c r="S10" s="71" t="s">
        <v>16</v>
      </c>
      <c r="T10" s="71" t="s">
        <v>17</v>
      </c>
      <c r="U10" s="71" t="s">
        <v>18</v>
      </c>
      <c r="V10" s="72" t="s">
        <v>19</v>
      </c>
    </row>
    <row r="11" spans="1:23" ht="27" customHeight="1" x14ac:dyDescent="0.25">
      <c r="A11" s="71"/>
      <c r="B11" s="71"/>
      <c r="C11" s="76"/>
      <c r="D11" s="77"/>
      <c r="E11" s="73" t="s">
        <v>38</v>
      </c>
      <c r="F11" s="73"/>
      <c r="G11" s="73" t="s">
        <v>37</v>
      </c>
      <c r="H11" s="73"/>
      <c r="I11" s="73" t="s">
        <v>37</v>
      </c>
      <c r="J11" s="73"/>
      <c r="K11" s="73"/>
      <c r="L11" s="73"/>
      <c r="M11" s="73"/>
      <c r="N11" s="73"/>
      <c r="O11" s="73"/>
      <c r="P11" s="73"/>
      <c r="Q11" s="72"/>
      <c r="R11" s="71"/>
      <c r="S11" s="71"/>
      <c r="T11" s="71"/>
      <c r="U11" s="71"/>
      <c r="V11" s="72"/>
    </row>
    <row r="12" spans="1:23" ht="27" customHeight="1" x14ac:dyDescent="0.25">
      <c r="A12" s="71"/>
      <c r="B12" s="71"/>
      <c r="C12" s="48" t="s">
        <v>20</v>
      </c>
      <c r="D12" s="49" t="s">
        <v>21</v>
      </c>
      <c r="E12" s="50" t="s">
        <v>22</v>
      </c>
      <c r="F12" s="50" t="s">
        <v>23</v>
      </c>
      <c r="G12" s="50" t="s">
        <v>22</v>
      </c>
      <c r="H12" s="50" t="s">
        <v>23</v>
      </c>
      <c r="I12" s="50" t="s">
        <v>22</v>
      </c>
      <c r="J12" s="50" t="s">
        <v>23</v>
      </c>
      <c r="K12" s="50" t="s">
        <v>22</v>
      </c>
      <c r="L12" s="50" t="s">
        <v>23</v>
      </c>
      <c r="M12" s="50" t="s">
        <v>22</v>
      </c>
      <c r="N12" s="50" t="s">
        <v>23</v>
      </c>
      <c r="O12" s="50" t="s">
        <v>22</v>
      </c>
      <c r="P12" s="50" t="s">
        <v>23</v>
      </c>
      <c r="Q12" s="72"/>
      <c r="R12" s="71"/>
      <c r="S12" s="71"/>
      <c r="T12" s="71"/>
      <c r="U12" s="71"/>
      <c r="V12" s="72"/>
    </row>
    <row r="13" spans="1:23" ht="96.75" customHeight="1" x14ac:dyDescent="0.25">
      <c r="A13" s="48">
        <v>1</v>
      </c>
      <c r="B13" s="51" t="s">
        <v>35</v>
      </c>
      <c r="C13" s="48" t="s">
        <v>34</v>
      </c>
      <c r="D13" s="49">
        <v>1</v>
      </c>
      <c r="E13" s="83">
        <v>2596094.54</v>
      </c>
      <c r="F13" s="52">
        <f t="shared" ref="F13" si="0">E13*D13</f>
        <v>2596094.54</v>
      </c>
      <c r="G13" s="53">
        <v>2673977.38</v>
      </c>
      <c r="H13" s="54">
        <f t="shared" ref="H13" si="1">G13*D13</f>
        <v>2673977.38</v>
      </c>
      <c r="I13" s="53">
        <v>2725899.28</v>
      </c>
      <c r="J13" s="53">
        <f t="shared" ref="J13" si="2">I13*D13</f>
        <v>2725899.28</v>
      </c>
      <c r="K13" s="56"/>
      <c r="L13" s="55"/>
      <c r="M13" s="55"/>
      <c r="N13" s="55"/>
      <c r="O13" s="55"/>
      <c r="P13" s="54"/>
      <c r="Q13" s="55">
        <f>ROUND(AVERAGE(E13,G13,I13,K13,M13),2)</f>
        <v>2665323.73</v>
      </c>
      <c r="R13" s="57">
        <f>COUNTA(E13,G13,I13,K13,M13)</f>
        <v>3</v>
      </c>
      <c r="S13" s="57">
        <f>SQRT((IF(E13&gt;0,POWER(E13-Q13,2),0)+IF(G13&gt;0,POWER(G13-Q13,2),0)+IF(I13&gt;0,POWER(I13-Q13,2),0)+IF(K13&gt;0,POWER(K13-Q13,2),0)+IF(M13&gt;0,POWER(M13-Q13,2),0))/(R13-1))</f>
        <v>65333.619462651339</v>
      </c>
      <c r="T13" s="58">
        <f t="shared" ref="T13" si="3">S13/Q13*100</f>
        <v>2.4512451799861226</v>
      </c>
      <c r="U13" s="58" t="str">
        <f t="shared" ref="U13" si="4">IF(T13&lt;33,$U$8,$U$9)</f>
        <v>ОДН</v>
      </c>
      <c r="V13" s="59">
        <f t="shared" ref="V13" si="5">D13*Q13</f>
        <v>2665323.73</v>
      </c>
    </row>
    <row r="14" spans="1:23" x14ac:dyDescent="0.25">
      <c r="A14" s="7"/>
      <c r="B14" s="32"/>
      <c r="C14" s="31"/>
      <c r="D14" s="8"/>
      <c r="E14" s="33"/>
      <c r="F14" s="10"/>
      <c r="G14" s="9"/>
      <c r="H14" s="11"/>
      <c r="I14" s="9"/>
      <c r="J14" s="10"/>
      <c r="K14" s="12"/>
      <c r="L14" s="10"/>
      <c r="M14" s="10"/>
      <c r="N14" s="10"/>
      <c r="O14" s="10"/>
      <c r="P14" s="11"/>
      <c r="Q14" s="10"/>
      <c r="R14" s="13"/>
      <c r="S14" s="13"/>
      <c r="T14" s="14"/>
      <c r="U14" s="14"/>
      <c r="V14" s="15"/>
      <c r="W14" s="16"/>
    </row>
    <row r="15" spans="1:23" hidden="1" x14ac:dyDescent="0.25">
      <c r="A15" s="7">
        <v>2</v>
      </c>
      <c r="B15" s="32"/>
      <c r="C15" s="31"/>
      <c r="D15" s="8"/>
      <c r="E15" s="33"/>
      <c r="F15" s="10">
        <f t="shared" ref="F15:F27" si="6">E15*D15</f>
        <v>0</v>
      </c>
      <c r="G15" s="9"/>
      <c r="H15" s="11">
        <f t="shared" ref="H15:H27" si="7">G15*D15</f>
        <v>0</v>
      </c>
      <c r="I15" s="9"/>
      <c r="J15" s="10">
        <f t="shared" ref="J15:J27" si="8">I15*D15</f>
        <v>0</v>
      </c>
      <c r="K15" s="12"/>
      <c r="L15" s="10"/>
      <c r="M15" s="10"/>
      <c r="N15" s="10"/>
      <c r="O15" s="10"/>
      <c r="P15" s="11"/>
      <c r="Q15" s="10" t="e">
        <f t="shared" ref="Q15:Q19" si="9">ROUND(AVERAGE(E15,G15,I15,K15,M15),2)</f>
        <v>#DIV/0!</v>
      </c>
      <c r="R15" s="13">
        <f t="shared" ref="R15:R19" si="10">COUNTA(E15,G15,I15,K15,M15)</f>
        <v>0</v>
      </c>
      <c r="S15" s="13">
        <f t="shared" ref="S15:S19" si="11">SQRT((IF(E15&gt;0,POWER(E15-Q15,2),0)+IF(G15&gt;0,POWER(G15-Q15,2),0)+IF(I15&gt;0,POWER(I15-Q15,2),0)+IF(K15&gt;0,POWER(K15-Q15,2),0)+IF(M15&gt;0,POWER(M15-Q15,2),0))/(R15-1))</f>
        <v>0</v>
      </c>
      <c r="T15" s="14" t="e">
        <f t="shared" ref="T15:T27" si="12">S15/Q15*100</f>
        <v>#DIV/0!</v>
      </c>
      <c r="U15" s="14" t="e">
        <f t="shared" ref="U15:U27" si="13">IF(T15&lt;33,$U$8,$U$9)</f>
        <v>#DIV/0!</v>
      </c>
      <c r="V15" s="15" t="e">
        <f t="shared" ref="V15:V27" si="14">D15*Q15</f>
        <v>#DIV/0!</v>
      </c>
      <c r="W15" s="16"/>
    </row>
    <row r="16" spans="1:23" hidden="1" x14ac:dyDescent="0.25">
      <c r="A16" s="7">
        <v>3</v>
      </c>
      <c r="B16" s="32"/>
      <c r="C16" s="31"/>
      <c r="D16" s="8"/>
      <c r="E16" s="33"/>
      <c r="F16" s="10">
        <f t="shared" si="6"/>
        <v>0</v>
      </c>
      <c r="G16" s="9"/>
      <c r="H16" s="11">
        <f t="shared" si="7"/>
        <v>0</v>
      </c>
      <c r="I16" s="9"/>
      <c r="J16" s="10">
        <f t="shared" si="8"/>
        <v>0</v>
      </c>
      <c r="K16" s="12"/>
      <c r="L16" s="10"/>
      <c r="M16" s="10"/>
      <c r="N16" s="10"/>
      <c r="O16" s="10"/>
      <c r="P16" s="10"/>
      <c r="Q16" s="10" t="e">
        <f t="shared" si="9"/>
        <v>#DIV/0!</v>
      </c>
      <c r="R16" s="13">
        <f t="shared" si="10"/>
        <v>0</v>
      </c>
      <c r="S16" s="13">
        <f t="shared" si="11"/>
        <v>0</v>
      </c>
      <c r="T16" s="14" t="e">
        <f t="shared" si="12"/>
        <v>#DIV/0!</v>
      </c>
      <c r="U16" s="14" t="e">
        <f t="shared" si="13"/>
        <v>#DIV/0!</v>
      </c>
      <c r="V16" s="15" t="e">
        <f t="shared" si="14"/>
        <v>#DIV/0!</v>
      </c>
      <c r="W16" s="16"/>
    </row>
    <row r="17" spans="1:23" hidden="1" x14ac:dyDescent="0.25">
      <c r="A17" s="7">
        <v>4</v>
      </c>
      <c r="B17" s="32"/>
      <c r="C17" s="31"/>
      <c r="D17" s="8"/>
      <c r="E17" s="33"/>
      <c r="F17" s="10">
        <f t="shared" si="6"/>
        <v>0</v>
      </c>
      <c r="G17" s="9"/>
      <c r="H17" s="11">
        <f t="shared" si="7"/>
        <v>0</v>
      </c>
      <c r="I17" s="9"/>
      <c r="J17" s="10">
        <f t="shared" si="8"/>
        <v>0</v>
      </c>
      <c r="K17" s="12"/>
      <c r="L17" s="10"/>
      <c r="M17" s="10"/>
      <c r="N17" s="10"/>
      <c r="O17" s="10"/>
      <c r="P17" s="10"/>
      <c r="Q17" s="10" t="e">
        <f t="shared" si="9"/>
        <v>#DIV/0!</v>
      </c>
      <c r="R17" s="13">
        <f t="shared" si="10"/>
        <v>0</v>
      </c>
      <c r="S17" s="13">
        <f t="shared" si="11"/>
        <v>0</v>
      </c>
      <c r="T17" s="14" t="e">
        <f t="shared" si="12"/>
        <v>#DIV/0!</v>
      </c>
      <c r="U17" s="14" t="e">
        <f t="shared" si="13"/>
        <v>#DIV/0!</v>
      </c>
      <c r="V17" s="15" t="e">
        <f t="shared" si="14"/>
        <v>#DIV/0!</v>
      </c>
      <c r="W17" s="16"/>
    </row>
    <row r="18" spans="1:23" hidden="1" x14ac:dyDescent="0.25">
      <c r="A18" s="7">
        <v>5</v>
      </c>
      <c r="B18" s="32"/>
      <c r="C18" s="31"/>
      <c r="D18" s="8"/>
      <c r="E18" s="33"/>
      <c r="F18" s="10">
        <f t="shared" si="6"/>
        <v>0</v>
      </c>
      <c r="G18" s="9"/>
      <c r="H18" s="11">
        <f t="shared" si="7"/>
        <v>0</v>
      </c>
      <c r="I18" s="9"/>
      <c r="J18" s="10">
        <f t="shared" si="8"/>
        <v>0</v>
      </c>
      <c r="K18" s="12"/>
      <c r="L18" s="10"/>
      <c r="M18" s="10"/>
      <c r="N18" s="10"/>
      <c r="O18" s="10"/>
      <c r="P18" s="10"/>
      <c r="Q18" s="10" t="e">
        <f t="shared" si="9"/>
        <v>#DIV/0!</v>
      </c>
      <c r="R18" s="13">
        <f t="shared" si="10"/>
        <v>0</v>
      </c>
      <c r="S18" s="13">
        <f t="shared" si="11"/>
        <v>0</v>
      </c>
      <c r="T18" s="14" t="e">
        <f t="shared" si="12"/>
        <v>#DIV/0!</v>
      </c>
      <c r="U18" s="14" t="e">
        <f t="shared" si="13"/>
        <v>#DIV/0!</v>
      </c>
      <c r="V18" s="15" t="e">
        <f t="shared" si="14"/>
        <v>#DIV/0!</v>
      </c>
      <c r="W18" s="16"/>
    </row>
    <row r="19" spans="1:23" hidden="1" x14ac:dyDescent="0.25">
      <c r="A19" s="7">
        <v>6</v>
      </c>
      <c r="B19" s="32"/>
      <c r="C19" s="31"/>
      <c r="D19" s="8"/>
      <c r="E19" s="33"/>
      <c r="F19" s="10">
        <f t="shared" si="6"/>
        <v>0</v>
      </c>
      <c r="G19" s="9"/>
      <c r="H19" s="10">
        <f t="shared" si="7"/>
        <v>0</v>
      </c>
      <c r="I19" s="9"/>
      <c r="J19" s="10">
        <f t="shared" si="8"/>
        <v>0</v>
      </c>
      <c r="K19" s="12"/>
      <c r="L19" s="10"/>
      <c r="M19" s="10"/>
      <c r="N19" s="10"/>
      <c r="O19" s="10"/>
      <c r="P19" s="10"/>
      <c r="Q19" s="10" t="e">
        <f t="shared" si="9"/>
        <v>#DIV/0!</v>
      </c>
      <c r="R19" s="13">
        <f t="shared" si="10"/>
        <v>0</v>
      </c>
      <c r="S19" s="13">
        <f t="shared" si="11"/>
        <v>0</v>
      </c>
      <c r="T19" s="14" t="e">
        <f t="shared" si="12"/>
        <v>#DIV/0!</v>
      </c>
      <c r="U19" s="14" t="e">
        <f t="shared" si="13"/>
        <v>#DIV/0!</v>
      </c>
      <c r="V19" s="15" t="e">
        <f t="shared" si="14"/>
        <v>#DIV/0!</v>
      </c>
      <c r="W19" s="16"/>
    </row>
    <row r="20" spans="1:23" hidden="1" x14ac:dyDescent="0.25">
      <c r="A20" s="7"/>
      <c r="B20" s="32"/>
      <c r="C20" s="31"/>
      <c r="D20" s="8"/>
      <c r="E20" s="9"/>
      <c r="F20" s="10">
        <f t="shared" si="6"/>
        <v>0</v>
      </c>
      <c r="G20" s="9"/>
      <c r="H20" s="11">
        <f t="shared" si="7"/>
        <v>0</v>
      </c>
      <c r="I20" s="9"/>
      <c r="J20" s="10">
        <f t="shared" si="8"/>
        <v>0</v>
      </c>
      <c r="K20" s="12"/>
      <c r="L20" s="10"/>
      <c r="M20" s="10"/>
      <c r="N20" s="10"/>
      <c r="O20" s="10"/>
      <c r="P20" s="10"/>
      <c r="Q20" s="10" t="e">
        <f t="shared" ref="Q20:Q27" si="15">ROUND(AVERAGE(E20,G20,I20,K20,M20),2)</f>
        <v>#DIV/0!</v>
      </c>
      <c r="R20" s="13">
        <f t="shared" ref="R20:R27" si="16">COUNTA(E20,G20,I20,K20,M20)</f>
        <v>0</v>
      </c>
      <c r="S20" s="13">
        <f t="shared" ref="S20:S27" si="17">SQRT((IF(E20&gt;0,POWER(E20-Q20,2),0)+IF(G20&gt;0,POWER(G20-Q20,2),0)+IF(I20&gt;0,POWER(I20-Q20,2),0)+IF(K20&gt;0,POWER(K20-Q20,2),0)+IF(M20&gt;0,POWER(M20-Q20,2),0))/(R20-1))</f>
        <v>0</v>
      </c>
      <c r="T20" s="14" t="e">
        <f t="shared" si="12"/>
        <v>#DIV/0!</v>
      </c>
      <c r="U20" s="14" t="e">
        <f t="shared" si="13"/>
        <v>#DIV/0!</v>
      </c>
      <c r="V20" s="15" t="e">
        <f t="shared" si="14"/>
        <v>#DIV/0!</v>
      </c>
      <c r="W20" s="16"/>
    </row>
    <row r="21" spans="1:23" hidden="1" x14ac:dyDescent="0.25">
      <c r="A21" s="7"/>
      <c r="B21" s="32"/>
      <c r="C21" s="31"/>
      <c r="D21" s="8"/>
      <c r="E21" s="9"/>
      <c r="F21" s="10">
        <f t="shared" si="6"/>
        <v>0</v>
      </c>
      <c r="G21" s="9"/>
      <c r="H21" s="11">
        <f t="shared" si="7"/>
        <v>0</v>
      </c>
      <c r="I21" s="9"/>
      <c r="J21" s="10">
        <f t="shared" si="8"/>
        <v>0</v>
      </c>
      <c r="K21" s="12"/>
      <c r="L21" s="10"/>
      <c r="M21" s="10"/>
      <c r="N21" s="10"/>
      <c r="O21" s="10"/>
      <c r="P21" s="10"/>
      <c r="Q21" s="10" t="e">
        <f t="shared" si="15"/>
        <v>#DIV/0!</v>
      </c>
      <c r="R21" s="13">
        <f t="shared" si="16"/>
        <v>0</v>
      </c>
      <c r="S21" s="13">
        <f t="shared" si="17"/>
        <v>0</v>
      </c>
      <c r="T21" s="14" t="e">
        <f t="shared" si="12"/>
        <v>#DIV/0!</v>
      </c>
      <c r="U21" s="14" t="e">
        <f t="shared" si="13"/>
        <v>#DIV/0!</v>
      </c>
      <c r="V21" s="15" t="e">
        <f t="shared" si="14"/>
        <v>#DIV/0!</v>
      </c>
      <c r="W21" s="16"/>
    </row>
    <row r="22" spans="1:23" hidden="1" x14ac:dyDescent="0.25">
      <c r="A22" s="7"/>
      <c r="B22" s="32"/>
      <c r="C22" s="31"/>
      <c r="D22" s="8"/>
      <c r="E22" s="9"/>
      <c r="F22" s="10">
        <f t="shared" si="6"/>
        <v>0</v>
      </c>
      <c r="G22" s="9"/>
      <c r="H22" s="10">
        <f t="shared" si="7"/>
        <v>0</v>
      </c>
      <c r="I22" s="9"/>
      <c r="J22" s="10">
        <f t="shared" si="8"/>
        <v>0</v>
      </c>
      <c r="K22" s="12"/>
      <c r="L22" s="10"/>
      <c r="M22" s="10"/>
      <c r="N22" s="10"/>
      <c r="O22" s="10"/>
      <c r="P22" s="10"/>
      <c r="Q22" s="10" t="e">
        <f t="shared" si="15"/>
        <v>#DIV/0!</v>
      </c>
      <c r="R22" s="13">
        <f t="shared" si="16"/>
        <v>0</v>
      </c>
      <c r="S22" s="13">
        <f t="shared" si="17"/>
        <v>0</v>
      </c>
      <c r="T22" s="13" t="e">
        <f t="shared" si="12"/>
        <v>#DIV/0!</v>
      </c>
      <c r="U22" s="14" t="e">
        <f t="shared" si="13"/>
        <v>#DIV/0!</v>
      </c>
      <c r="V22" s="15" t="e">
        <f t="shared" si="14"/>
        <v>#DIV/0!</v>
      </c>
      <c r="W22" s="16"/>
    </row>
    <row r="23" spans="1:23" hidden="1" x14ac:dyDescent="0.25">
      <c r="A23" s="7"/>
      <c r="B23" s="32"/>
      <c r="C23" s="31"/>
      <c r="D23" s="8"/>
      <c r="E23" s="9"/>
      <c r="F23" s="10">
        <f t="shared" si="6"/>
        <v>0</v>
      </c>
      <c r="G23" s="9"/>
      <c r="H23" s="11">
        <f t="shared" si="7"/>
        <v>0</v>
      </c>
      <c r="I23" s="9"/>
      <c r="J23" s="10">
        <f t="shared" si="8"/>
        <v>0</v>
      </c>
      <c r="K23" s="12"/>
      <c r="L23" s="10">
        <f>K23*D23</f>
        <v>0</v>
      </c>
      <c r="M23" s="10"/>
      <c r="N23" s="10">
        <f>M23*D23</f>
        <v>0</v>
      </c>
      <c r="O23" s="10"/>
      <c r="P23" s="10"/>
      <c r="Q23" s="10" t="e">
        <f t="shared" si="15"/>
        <v>#DIV/0!</v>
      </c>
      <c r="R23" s="13">
        <f t="shared" si="16"/>
        <v>0</v>
      </c>
      <c r="S23" s="13">
        <f t="shared" si="17"/>
        <v>0</v>
      </c>
      <c r="T23" s="14" t="e">
        <f t="shared" si="12"/>
        <v>#DIV/0!</v>
      </c>
      <c r="U23" s="14" t="e">
        <f t="shared" si="13"/>
        <v>#DIV/0!</v>
      </c>
      <c r="V23" s="15" t="e">
        <f t="shared" si="14"/>
        <v>#DIV/0!</v>
      </c>
      <c r="W23" s="16"/>
    </row>
    <row r="24" spans="1:23" hidden="1" x14ac:dyDescent="0.25">
      <c r="A24" s="7"/>
      <c r="B24" s="32"/>
      <c r="C24" s="31"/>
      <c r="D24" s="8"/>
      <c r="E24" s="9"/>
      <c r="F24" s="10">
        <f t="shared" si="6"/>
        <v>0</v>
      </c>
      <c r="G24" s="9"/>
      <c r="H24" s="11">
        <f t="shared" si="7"/>
        <v>0</v>
      </c>
      <c r="I24" s="9"/>
      <c r="J24" s="10">
        <f t="shared" si="8"/>
        <v>0</v>
      </c>
      <c r="K24" s="12"/>
      <c r="L24" s="10"/>
      <c r="M24" s="10"/>
      <c r="N24" s="10"/>
      <c r="O24" s="10"/>
      <c r="P24" s="10"/>
      <c r="Q24" s="10" t="e">
        <f t="shared" si="15"/>
        <v>#DIV/0!</v>
      </c>
      <c r="R24" s="13">
        <f t="shared" si="16"/>
        <v>0</v>
      </c>
      <c r="S24" s="13">
        <f t="shared" si="17"/>
        <v>0</v>
      </c>
      <c r="T24" s="14" t="e">
        <f t="shared" si="12"/>
        <v>#DIV/0!</v>
      </c>
      <c r="U24" s="14" t="e">
        <f t="shared" si="13"/>
        <v>#DIV/0!</v>
      </c>
      <c r="V24" s="15" t="e">
        <f t="shared" si="14"/>
        <v>#DIV/0!</v>
      </c>
      <c r="W24" s="16"/>
    </row>
    <row r="25" spans="1:23" hidden="1" x14ac:dyDescent="0.25">
      <c r="A25" s="7"/>
      <c r="B25" s="32"/>
      <c r="C25" s="31"/>
      <c r="D25" s="8"/>
      <c r="E25" s="9"/>
      <c r="F25" s="10">
        <f t="shared" si="6"/>
        <v>0</v>
      </c>
      <c r="G25" s="9"/>
      <c r="H25" s="11">
        <f t="shared" si="7"/>
        <v>0</v>
      </c>
      <c r="I25" s="9"/>
      <c r="J25" s="10">
        <f t="shared" si="8"/>
        <v>0</v>
      </c>
      <c r="K25" s="12"/>
      <c r="L25" s="10"/>
      <c r="M25" s="10"/>
      <c r="N25" s="10"/>
      <c r="O25" s="10"/>
      <c r="P25" s="10"/>
      <c r="Q25" s="10" t="e">
        <f t="shared" si="15"/>
        <v>#DIV/0!</v>
      </c>
      <c r="R25" s="13">
        <f t="shared" si="16"/>
        <v>0</v>
      </c>
      <c r="S25" s="13">
        <f t="shared" si="17"/>
        <v>0</v>
      </c>
      <c r="T25" s="14" t="e">
        <f t="shared" si="12"/>
        <v>#DIV/0!</v>
      </c>
      <c r="U25" s="14" t="e">
        <f t="shared" si="13"/>
        <v>#DIV/0!</v>
      </c>
      <c r="V25" s="15" t="e">
        <f t="shared" si="14"/>
        <v>#DIV/0!</v>
      </c>
      <c r="W25" s="16"/>
    </row>
    <row r="26" spans="1:23" hidden="1" x14ac:dyDescent="0.25">
      <c r="A26" s="7"/>
      <c r="B26" s="32"/>
      <c r="C26" s="31"/>
      <c r="D26" s="8"/>
      <c r="E26" s="9"/>
      <c r="F26" s="10">
        <f t="shared" si="6"/>
        <v>0</v>
      </c>
      <c r="G26" s="9"/>
      <c r="H26" s="11">
        <f t="shared" si="7"/>
        <v>0</v>
      </c>
      <c r="I26" s="9"/>
      <c r="J26" s="10">
        <f t="shared" si="8"/>
        <v>0</v>
      </c>
      <c r="K26" s="12"/>
      <c r="L26" s="10"/>
      <c r="M26" s="10"/>
      <c r="N26" s="10"/>
      <c r="O26" s="10"/>
      <c r="P26" s="10"/>
      <c r="Q26" s="10" t="e">
        <f t="shared" si="15"/>
        <v>#DIV/0!</v>
      </c>
      <c r="R26" s="13">
        <f t="shared" si="16"/>
        <v>0</v>
      </c>
      <c r="S26" s="13">
        <f t="shared" si="17"/>
        <v>0</v>
      </c>
      <c r="T26" s="14" t="e">
        <f t="shared" si="12"/>
        <v>#DIV/0!</v>
      </c>
      <c r="U26" s="14" t="e">
        <f t="shared" si="13"/>
        <v>#DIV/0!</v>
      </c>
      <c r="V26" s="15" t="e">
        <f t="shared" si="14"/>
        <v>#DIV/0!</v>
      </c>
      <c r="W26" s="16"/>
    </row>
    <row r="27" spans="1:23" hidden="1" x14ac:dyDescent="0.25">
      <c r="A27" s="7"/>
      <c r="B27" s="32"/>
      <c r="C27" s="31"/>
      <c r="D27" s="8"/>
      <c r="E27" s="9"/>
      <c r="F27" s="10">
        <f t="shared" si="6"/>
        <v>0</v>
      </c>
      <c r="G27" s="9"/>
      <c r="H27" s="10">
        <f t="shared" si="7"/>
        <v>0</v>
      </c>
      <c r="I27" s="9"/>
      <c r="J27" s="10">
        <f t="shared" si="8"/>
        <v>0</v>
      </c>
      <c r="K27" s="12"/>
      <c r="L27" s="10">
        <f>K27*D27</f>
        <v>0</v>
      </c>
      <c r="M27" s="10"/>
      <c r="N27" s="10">
        <f>M27*D27</f>
        <v>0</v>
      </c>
      <c r="O27" s="10"/>
      <c r="P27" s="10"/>
      <c r="Q27" s="10" t="e">
        <f t="shared" si="15"/>
        <v>#DIV/0!</v>
      </c>
      <c r="R27" s="13">
        <f t="shared" si="16"/>
        <v>0</v>
      </c>
      <c r="S27" s="13">
        <f t="shared" si="17"/>
        <v>0</v>
      </c>
      <c r="T27" s="13" t="e">
        <f t="shared" si="12"/>
        <v>#DIV/0!</v>
      </c>
      <c r="U27" s="14" t="e">
        <f t="shared" si="13"/>
        <v>#DIV/0!</v>
      </c>
      <c r="V27" s="15" t="e">
        <f t="shared" si="14"/>
        <v>#DIV/0!</v>
      </c>
      <c r="W27" s="16"/>
    </row>
    <row r="28" spans="1:23" s="17" customFormat="1" ht="27.75" customHeight="1" x14ac:dyDescent="0.25">
      <c r="A28" s="63" t="s">
        <v>24</v>
      </c>
      <c r="B28" s="64"/>
      <c r="C28" s="18"/>
      <c r="D28" s="19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>
        <f>SUMIF(V13:V14,"&gt;0")</f>
        <v>2665323.73</v>
      </c>
    </row>
    <row r="29" spans="1:23" s="22" customFormat="1" x14ac:dyDescent="0.25">
      <c r="A29" s="23"/>
      <c r="S29" s="24"/>
    </row>
    <row r="30" spans="1:23" ht="33.75" hidden="1" customHeight="1" x14ac:dyDescent="0.25">
      <c r="A30" s="65" t="s">
        <v>25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7"/>
    </row>
    <row r="31" spans="1:23" ht="52.5" customHeight="1" x14ac:dyDescent="0.25">
      <c r="A31" s="68" t="s">
        <v>31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70"/>
    </row>
    <row r="32" spans="1:23" ht="100.5" customHeight="1" x14ac:dyDescent="0.25">
      <c r="A32" s="60" t="s">
        <v>26</v>
      </c>
      <c r="B32" s="61"/>
      <c r="C32" s="62" t="s">
        <v>27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</row>
    <row r="33" spans="1:22" ht="57.75" customHeight="1" x14ac:dyDescent="0.25">
      <c r="A33" s="60" t="s">
        <v>28</v>
      </c>
      <c r="B33" s="61"/>
      <c r="C33" s="62" t="s">
        <v>29</v>
      </c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</row>
    <row r="34" spans="1:22" ht="44.25" customHeight="1" x14ac:dyDescent="0.25">
      <c r="A34" s="60" t="s">
        <v>16</v>
      </c>
      <c r="B34" s="61"/>
      <c r="C34" s="62" t="s">
        <v>30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</row>
    <row r="35" spans="1:22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 spans="1:22" x14ac:dyDescent="0.25">
      <c r="B36" s="26"/>
      <c r="C36" s="26"/>
      <c r="D36" s="27"/>
      <c r="E36" s="28"/>
      <c r="F36" s="29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30"/>
      <c r="S36" s="28"/>
      <c r="T36" s="28"/>
      <c r="U36" s="28"/>
      <c r="V36" s="28"/>
    </row>
  </sheetData>
  <mergeCells count="36">
    <mergeCell ref="A4:V4"/>
    <mergeCell ref="A5:V5"/>
    <mergeCell ref="A6:V6"/>
    <mergeCell ref="A8:D8"/>
    <mergeCell ref="E8:F8"/>
    <mergeCell ref="G8:H8"/>
    <mergeCell ref="A10:A12"/>
    <mergeCell ref="B10:B12"/>
    <mergeCell ref="E10:F10"/>
    <mergeCell ref="G10:H10"/>
    <mergeCell ref="E11:F11"/>
    <mergeCell ref="G11:H11"/>
    <mergeCell ref="C10:D11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R10:R12"/>
    <mergeCell ref="S10:S12"/>
    <mergeCell ref="T10:T12"/>
    <mergeCell ref="U10:U12"/>
    <mergeCell ref="V10:V12"/>
    <mergeCell ref="A33:B33"/>
    <mergeCell ref="C33:V33"/>
    <mergeCell ref="A34:B34"/>
    <mergeCell ref="C34:V34"/>
    <mergeCell ref="A28:B28"/>
    <mergeCell ref="A30:V30"/>
    <mergeCell ref="A31:V31"/>
    <mergeCell ref="A32:B32"/>
    <mergeCell ref="C32:V32"/>
  </mergeCells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user</cp:lastModifiedBy>
  <cp:revision>3</cp:revision>
  <dcterms:created xsi:type="dcterms:W3CDTF">2021-01-18T05:46:41Z</dcterms:created>
  <dcterms:modified xsi:type="dcterms:W3CDTF">2025-04-07T20:13:07Z</dcterms:modified>
</cp:coreProperties>
</file>