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ngr-5\Downloads\мед ассы\"/>
    </mc:Choice>
  </mc:AlternateContent>
  <xr:revisionPtr revIDLastSave="0" documentId="13_ncr:1_{16CF5B01-96E1-4D54-9FFA-83D856CCCE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боснование НМЦД" sheetId="1" r:id="rId1"/>
    <sheet name="Лист1" sheetId="2" r:id="rId2"/>
  </sheets>
  <calcPr calcId="181029"/>
</workbook>
</file>

<file path=xl/calcChain.xml><?xml version="1.0" encoding="utf-8"?>
<calcChain xmlns="http://schemas.openxmlformats.org/spreadsheetml/2006/main">
  <c r="V103" i="1" l="1"/>
  <c r="E73" i="1"/>
  <c r="Q73" i="1"/>
  <c r="V73" i="1" s="1"/>
  <c r="Q70" i="1"/>
  <c r="V70" i="1" s="1"/>
  <c r="F51" i="1"/>
  <c r="F13" i="1"/>
  <c r="H13" i="1"/>
  <c r="J13" i="1"/>
  <c r="Q13" i="1"/>
  <c r="V13" i="1" s="1"/>
  <c r="R13" i="1"/>
  <c r="F14" i="1"/>
  <c r="H14" i="1"/>
  <c r="J14" i="1"/>
  <c r="Q14" i="1"/>
  <c r="V14" i="1" s="1"/>
  <c r="R14" i="1"/>
  <c r="F15" i="1"/>
  <c r="H15" i="1"/>
  <c r="J15" i="1"/>
  <c r="Q15" i="1"/>
  <c r="V15" i="1" s="1"/>
  <c r="R15" i="1"/>
  <c r="F16" i="1"/>
  <c r="H16" i="1"/>
  <c r="J16" i="1"/>
  <c r="Q16" i="1"/>
  <c r="V16" i="1" s="1"/>
  <c r="R16" i="1"/>
  <c r="F17" i="1"/>
  <c r="H17" i="1"/>
  <c r="J17" i="1"/>
  <c r="Q17" i="1"/>
  <c r="V17" i="1" s="1"/>
  <c r="R17" i="1"/>
  <c r="F18" i="1"/>
  <c r="H18" i="1"/>
  <c r="J18" i="1"/>
  <c r="Q18" i="1"/>
  <c r="V18" i="1" s="1"/>
  <c r="R18" i="1"/>
  <c r="F19" i="1"/>
  <c r="H19" i="1"/>
  <c r="J19" i="1"/>
  <c r="Q19" i="1"/>
  <c r="V19" i="1" s="1"/>
  <c r="R19" i="1"/>
  <c r="F20" i="1"/>
  <c r="H20" i="1"/>
  <c r="J20" i="1"/>
  <c r="Q20" i="1"/>
  <c r="V20" i="1" s="1"/>
  <c r="R20" i="1"/>
  <c r="F21" i="1"/>
  <c r="H21" i="1"/>
  <c r="J21" i="1"/>
  <c r="Q21" i="1"/>
  <c r="V21" i="1" s="1"/>
  <c r="R21" i="1"/>
  <c r="F22" i="1"/>
  <c r="H22" i="1"/>
  <c r="J22" i="1"/>
  <c r="Q22" i="1"/>
  <c r="V22" i="1" s="1"/>
  <c r="R22" i="1"/>
  <c r="F23" i="1"/>
  <c r="H23" i="1"/>
  <c r="J23" i="1"/>
  <c r="Q23" i="1"/>
  <c r="V23" i="1" s="1"/>
  <c r="R23" i="1"/>
  <c r="F24" i="1"/>
  <c r="H24" i="1"/>
  <c r="J24" i="1"/>
  <c r="Q24" i="1"/>
  <c r="R24" i="1"/>
  <c r="F25" i="1"/>
  <c r="H25" i="1"/>
  <c r="J25" i="1"/>
  <c r="Q25" i="1"/>
  <c r="V25" i="1" s="1"/>
  <c r="R25" i="1"/>
  <c r="F26" i="1"/>
  <c r="H26" i="1"/>
  <c r="J26" i="1"/>
  <c r="Q26" i="1"/>
  <c r="V26" i="1" s="1"/>
  <c r="R26" i="1"/>
  <c r="F27" i="1"/>
  <c r="H27" i="1"/>
  <c r="J27" i="1"/>
  <c r="Q27" i="1"/>
  <c r="V27" i="1" s="1"/>
  <c r="R27" i="1"/>
  <c r="F28" i="1"/>
  <c r="H28" i="1"/>
  <c r="J28" i="1"/>
  <c r="Q28" i="1"/>
  <c r="V28" i="1" s="1"/>
  <c r="R28" i="1"/>
  <c r="F29" i="1"/>
  <c r="H29" i="1"/>
  <c r="J29" i="1"/>
  <c r="Q29" i="1"/>
  <c r="V29" i="1" s="1"/>
  <c r="R29" i="1"/>
  <c r="F30" i="1"/>
  <c r="H30" i="1"/>
  <c r="J30" i="1"/>
  <c r="Q30" i="1"/>
  <c r="V30" i="1" s="1"/>
  <c r="R30" i="1"/>
  <c r="F31" i="1"/>
  <c r="H31" i="1"/>
  <c r="J31" i="1"/>
  <c r="Q31" i="1"/>
  <c r="R31" i="1"/>
  <c r="F32" i="1"/>
  <c r="H32" i="1"/>
  <c r="J32" i="1"/>
  <c r="Q32" i="1"/>
  <c r="V32" i="1" s="1"/>
  <c r="R32" i="1"/>
  <c r="F33" i="1"/>
  <c r="H33" i="1"/>
  <c r="J33" i="1"/>
  <c r="Q33" i="1"/>
  <c r="V33" i="1" s="1"/>
  <c r="R33" i="1"/>
  <c r="F34" i="1"/>
  <c r="H34" i="1"/>
  <c r="J34" i="1"/>
  <c r="Q34" i="1"/>
  <c r="V34" i="1" s="1"/>
  <c r="R34" i="1"/>
  <c r="F35" i="1"/>
  <c r="H35" i="1"/>
  <c r="J35" i="1"/>
  <c r="Q35" i="1"/>
  <c r="V35" i="1" s="1"/>
  <c r="R35" i="1"/>
  <c r="F36" i="1"/>
  <c r="H36" i="1"/>
  <c r="J36" i="1"/>
  <c r="Q36" i="1"/>
  <c r="V36" i="1" s="1"/>
  <c r="R36" i="1"/>
  <c r="F37" i="1"/>
  <c r="H37" i="1"/>
  <c r="J37" i="1"/>
  <c r="Q37" i="1"/>
  <c r="V37" i="1" s="1"/>
  <c r="R37" i="1"/>
  <c r="F38" i="1"/>
  <c r="H38" i="1"/>
  <c r="J38" i="1"/>
  <c r="Q38" i="1"/>
  <c r="V38" i="1" s="1"/>
  <c r="R38" i="1"/>
  <c r="F39" i="1"/>
  <c r="H39" i="1"/>
  <c r="J39" i="1"/>
  <c r="Q39" i="1"/>
  <c r="R39" i="1"/>
  <c r="F40" i="1"/>
  <c r="H40" i="1"/>
  <c r="J40" i="1"/>
  <c r="Q40" i="1"/>
  <c r="V40" i="1" s="1"/>
  <c r="R40" i="1"/>
  <c r="F41" i="1"/>
  <c r="H41" i="1"/>
  <c r="J41" i="1"/>
  <c r="Q41" i="1"/>
  <c r="V41" i="1" s="1"/>
  <c r="R41" i="1"/>
  <c r="F42" i="1"/>
  <c r="H42" i="1"/>
  <c r="J42" i="1"/>
  <c r="Q42" i="1"/>
  <c r="V42" i="1" s="1"/>
  <c r="R42" i="1"/>
  <c r="F43" i="1"/>
  <c r="H43" i="1"/>
  <c r="J43" i="1"/>
  <c r="Q43" i="1"/>
  <c r="V43" i="1" s="1"/>
  <c r="R43" i="1"/>
  <c r="F44" i="1"/>
  <c r="H44" i="1"/>
  <c r="J44" i="1"/>
  <c r="Q44" i="1"/>
  <c r="V44" i="1" s="1"/>
  <c r="R44" i="1"/>
  <c r="F45" i="1"/>
  <c r="H45" i="1"/>
  <c r="J45" i="1"/>
  <c r="Q45" i="1"/>
  <c r="V45" i="1" s="1"/>
  <c r="R45" i="1"/>
  <c r="F46" i="1"/>
  <c r="H46" i="1"/>
  <c r="J46" i="1"/>
  <c r="Q46" i="1"/>
  <c r="V46" i="1" s="1"/>
  <c r="R46" i="1"/>
  <c r="F47" i="1"/>
  <c r="H47" i="1"/>
  <c r="J47" i="1"/>
  <c r="Q47" i="1"/>
  <c r="V47" i="1" s="1"/>
  <c r="R47" i="1"/>
  <c r="F48" i="1"/>
  <c r="H48" i="1"/>
  <c r="J48" i="1"/>
  <c r="Q48" i="1"/>
  <c r="V48" i="1" s="1"/>
  <c r="R48" i="1"/>
  <c r="F49" i="1"/>
  <c r="H49" i="1"/>
  <c r="J49" i="1"/>
  <c r="Q49" i="1"/>
  <c r="V49" i="1" s="1"/>
  <c r="R49" i="1"/>
  <c r="F50" i="1"/>
  <c r="H50" i="1"/>
  <c r="J50" i="1"/>
  <c r="Q50" i="1"/>
  <c r="V50" i="1" s="1"/>
  <c r="R50" i="1"/>
  <c r="H51" i="1"/>
  <c r="J51" i="1"/>
  <c r="Q51" i="1"/>
  <c r="V51" i="1" s="1"/>
  <c r="R51" i="1"/>
  <c r="F52" i="1"/>
  <c r="H52" i="1"/>
  <c r="J52" i="1"/>
  <c r="Q52" i="1"/>
  <c r="V52" i="1" s="1"/>
  <c r="R52" i="1"/>
  <c r="F53" i="1"/>
  <c r="H53" i="1"/>
  <c r="J53" i="1"/>
  <c r="Q53" i="1"/>
  <c r="V53" i="1" s="1"/>
  <c r="R53" i="1"/>
  <c r="F54" i="1"/>
  <c r="H54" i="1"/>
  <c r="J54" i="1"/>
  <c r="Q54" i="1"/>
  <c r="V54" i="1" s="1"/>
  <c r="R54" i="1"/>
  <c r="F55" i="1"/>
  <c r="H55" i="1"/>
  <c r="J55" i="1"/>
  <c r="Q55" i="1"/>
  <c r="R55" i="1"/>
  <c r="F56" i="1"/>
  <c r="H56" i="1"/>
  <c r="J56" i="1"/>
  <c r="Q56" i="1"/>
  <c r="V56" i="1" s="1"/>
  <c r="R56" i="1"/>
  <c r="S56" i="1" s="1"/>
  <c r="T56" i="1" s="1"/>
  <c r="U56" i="1" s="1"/>
  <c r="F57" i="1"/>
  <c r="H57" i="1"/>
  <c r="J57" i="1"/>
  <c r="Q57" i="1"/>
  <c r="V57" i="1" s="1"/>
  <c r="R57" i="1"/>
  <c r="F58" i="1"/>
  <c r="H58" i="1"/>
  <c r="J58" i="1"/>
  <c r="Q58" i="1"/>
  <c r="V58" i="1" s="1"/>
  <c r="R58" i="1"/>
  <c r="F59" i="1"/>
  <c r="H59" i="1"/>
  <c r="J59" i="1"/>
  <c r="Q59" i="1"/>
  <c r="V59" i="1" s="1"/>
  <c r="R59" i="1"/>
  <c r="F60" i="1"/>
  <c r="H60" i="1"/>
  <c r="J60" i="1"/>
  <c r="Q60" i="1"/>
  <c r="V60" i="1" s="1"/>
  <c r="R60" i="1"/>
  <c r="F61" i="1"/>
  <c r="H61" i="1"/>
  <c r="J61" i="1"/>
  <c r="Q61" i="1"/>
  <c r="V61" i="1" s="1"/>
  <c r="R61" i="1"/>
  <c r="F63" i="1"/>
  <c r="H63" i="1"/>
  <c r="J63" i="1"/>
  <c r="Q63" i="1"/>
  <c r="V63" i="1" s="1"/>
  <c r="R63" i="1"/>
  <c r="F64" i="1"/>
  <c r="H64" i="1"/>
  <c r="J64" i="1"/>
  <c r="Q64" i="1"/>
  <c r="V64" i="1" s="1"/>
  <c r="R64" i="1"/>
  <c r="F65" i="1"/>
  <c r="H65" i="1"/>
  <c r="J65" i="1"/>
  <c r="Q65" i="1"/>
  <c r="V65" i="1" s="1"/>
  <c r="R65" i="1"/>
  <c r="F66" i="1"/>
  <c r="H66" i="1"/>
  <c r="J66" i="1"/>
  <c r="Q66" i="1"/>
  <c r="V66" i="1" s="1"/>
  <c r="R66" i="1"/>
  <c r="F67" i="1"/>
  <c r="H67" i="1"/>
  <c r="J67" i="1"/>
  <c r="Q67" i="1"/>
  <c r="V67" i="1" s="1"/>
  <c r="R67" i="1"/>
  <c r="F68" i="1"/>
  <c r="H68" i="1"/>
  <c r="J68" i="1"/>
  <c r="Q68" i="1"/>
  <c r="V68" i="1" s="1"/>
  <c r="R68" i="1"/>
  <c r="F69" i="1"/>
  <c r="H69" i="1"/>
  <c r="J69" i="1"/>
  <c r="Q69" i="1"/>
  <c r="V69" i="1" s="1"/>
  <c r="R69" i="1"/>
  <c r="F70" i="1"/>
  <c r="H70" i="1"/>
  <c r="J70" i="1"/>
  <c r="R70" i="1"/>
  <c r="F71" i="1"/>
  <c r="H71" i="1"/>
  <c r="J71" i="1"/>
  <c r="Q71" i="1"/>
  <c r="V71" i="1" s="1"/>
  <c r="R71" i="1"/>
  <c r="F72" i="1"/>
  <c r="H72" i="1"/>
  <c r="J72" i="1"/>
  <c r="Q72" i="1"/>
  <c r="V72" i="1" s="1"/>
  <c r="R72" i="1"/>
  <c r="H73" i="1"/>
  <c r="J73" i="1"/>
  <c r="F74" i="1"/>
  <c r="H74" i="1"/>
  <c r="J74" i="1"/>
  <c r="Q74" i="1"/>
  <c r="V74" i="1" s="1"/>
  <c r="R74" i="1"/>
  <c r="F75" i="1"/>
  <c r="H75" i="1"/>
  <c r="J75" i="1"/>
  <c r="Q75" i="1"/>
  <c r="V75" i="1" s="1"/>
  <c r="R75" i="1"/>
  <c r="F76" i="1"/>
  <c r="H76" i="1"/>
  <c r="J76" i="1"/>
  <c r="Q76" i="1"/>
  <c r="V76" i="1" s="1"/>
  <c r="R76" i="1"/>
  <c r="F77" i="1"/>
  <c r="H77" i="1"/>
  <c r="J77" i="1"/>
  <c r="Q77" i="1"/>
  <c r="V77" i="1" s="1"/>
  <c r="R77" i="1"/>
  <c r="F78" i="1"/>
  <c r="H78" i="1"/>
  <c r="J78" i="1"/>
  <c r="Q78" i="1"/>
  <c r="V78" i="1" s="1"/>
  <c r="R78" i="1"/>
  <c r="F79" i="1"/>
  <c r="H79" i="1"/>
  <c r="J79" i="1"/>
  <c r="Q79" i="1"/>
  <c r="V79" i="1" s="1"/>
  <c r="R79" i="1"/>
  <c r="F80" i="1"/>
  <c r="H80" i="1"/>
  <c r="J80" i="1"/>
  <c r="Q80" i="1"/>
  <c r="V80" i="1" s="1"/>
  <c r="R80" i="1"/>
  <c r="F81" i="1"/>
  <c r="H81" i="1"/>
  <c r="J81" i="1"/>
  <c r="Q81" i="1"/>
  <c r="V81" i="1" s="1"/>
  <c r="R81" i="1"/>
  <c r="F82" i="1"/>
  <c r="H82" i="1"/>
  <c r="J82" i="1"/>
  <c r="Q82" i="1"/>
  <c r="V82" i="1" s="1"/>
  <c r="R82" i="1"/>
  <c r="F83" i="1"/>
  <c r="H83" i="1"/>
  <c r="J83" i="1"/>
  <c r="Q83" i="1"/>
  <c r="V83" i="1" s="1"/>
  <c r="R83" i="1"/>
  <c r="F84" i="1"/>
  <c r="H84" i="1"/>
  <c r="J84" i="1"/>
  <c r="Q84" i="1"/>
  <c r="V84" i="1" s="1"/>
  <c r="R84" i="1"/>
  <c r="F85" i="1"/>
  <c r="H85" i="1"/>
  <c r="J85" i="1"/>
  <c r="Q85" i="1"/>
  <c r="V85" i="1" s="1"/>
  <c r="R85" i="1"/>
  <c r="F86" i="1"/>
  <c r="H86" i="1"/>
  <c r="J86" i="1"/>
  <c r="Q86" i="1"/>
  <c r="V86" i="1" s="1"/>
  <c r="R86" i="1"/>
  <c r="F87" i="1"/>
  <c r="H87" i="1"/>
  <c r="J87" i="1"/>
  <c r="Q87" i="1"/>
  <c r="V87" i="1" s="1"/>
  <c r="R87" i="1"/>
  <c r="F88" i="1"/>
  <c r="H88" i="1"/>
  <c r="J88" i="1"/>
  <c r="Q88" i="1"/>
  <c r="V88" i="1" s="1"/>
  <c r="R88" i="1"/>
  <c r="F89" i="1"/>
  <c r="H89" i="1"/>
  <c r="J89" i="1"/>
  <c r="Q89" i="1"/>
  <c r="V89" i="1" s="1"/>
  <c r="R89" i="1"/>
  <c r="F90" i="1"/>
  <c r="H90" i="1"/>
  <c r="J90" i="1"/>
  <c r="Q90" i="1"/>
  <c r="V90" i="1" s="1"/>
  <c r="R90" i="1"/>
  <c r="F91" i="1"/>
  <c r="H91" i="1"/>
  <c r="J91" i="1"/>
  <c r="Q91" i="1"/>
  <c r="V91" i="1" s="1"/>
  <c r="R91" i="1"/>
  <c r="F92" i="1"/>
  <c r="H92" i="1"/>
  <c r="J92" i="1"/>
  <c r="Q92" i="1"/>
  <c r="V92" i="1" s="1"/>
  <c r="R92" i="1"/>
  <c r="F93" i="1"/>
  <c r="H93" i="1"/>
  <c r="J93" i="1"/>
  <c r="Q93" i="1"/>
  <c r="V93" i="1" s="1"/>
  <c r="R93" i="1"/>
  <c r="F94" i="1"/>
  <c r="H94" i="1"/>
  <c r="J94" i="1"/>
  <c r="Q94" i="1"/>
  <c r="V94" i="1" s="1"/>
  <c r="R94" i="1"/>
  <c r="F95" i="1"/>
  <c r="H95" i="1"/>
  <c r="J95" i="1"/>
  <c r="Q95" i="1"/>
  <c r="V95" i="1" s="1"/>
  <c r="R95" i="1"/>
  <c r="F96" i="1"/>
  <c r="H96" i="1"/>
  <c r="J96" i="1"/>
  <c r="Q96" i="1"/>
  <c r="V96" i="1" s="1"/>
  <c r="R96" i="1"/>
  <c r="F97" i="1"/>
  <c r="H97" i="1"/>
  <c r="J97" i="1"/>
  <c r="Q97" i="1"/>
  <c r="V97" i="1" s="1"/>
  <c r="R97" i="1"/>
  <c r="F98" i="1"/>
  <c r="H98" i="1"/>
  <c r="J98" i="1"/>
  <c r="Q98" i="1"/>
  <c r="V98" i="1" s="1"/>
  <c r="R98" i="1"/>
  <c r="F99" i="1"/>
  <c r="H99" i="1"/>
  <c r="J99" i="1"/>
  <c r="Q99" i="1"/>
  <c r="V99" i="1" s="1"/>
  <c r="R99" i="1"/>
  <c r="F100" i="1"/>
  <c r="H100" i="1"/>
  <c r="J100" i="1"/>
  <c r="Q100" i="1"/>
  <c r="V100" i="1" s="1"/>
  <c r="R100" i="1"/>
  <c r="F101" i="1"/>
  <c r="H101" i="1"/>
  <c r="J101" i="1"/>
  <c r="Q101" i="1"/>
  <c r="V101" i="1" s="1"/>
  <c r="R101" i="1"/>
  <c r="F102" i="1"/>
  <c r="H102" i="1"/>
  <c r="J102" i="1"/>
  <c r="Q102" i="1"/>
  <c r="V102" i="1" s="1"/>
  <c r="R102" i="1"/>
  <c r="R62" i="1"/>
  <c r="Q62" i="1"/>
  <c r="V62" i="1" s="1"/>
  <c r="J62" i="1"/>
  <c r="H62" i="1"/>
  <c r="F62" i="1"/>
  <c r="S90" i="1" l="1"/>
  <c r="S23" i="1"/>
  <c r="T23" i="1" s="1"/>
  <c r="U23" i="1" s="1"/>
  <c r="S88" i="1"/>
  <c r="T88" i="1" s="1"/>
  <c r="U88" i="1" s="1"/>
  <c r="S87" i="1"/>
  <c r="T87" i="1" s="1"/>
  <c r="U87" i="1" s="1"/>
  <c r="S76" i="1"/>
  <c r="T76" i="1" s="1"/>
  <c r="U76" i="1" s="1"/>
  <c r="S66" i="1"/>
  <c r="T66" i="1" s="1"/>
  <c r="U66" i="1" s="1"/>
  <c r="S32" i="1"/>
  <c r="T32" i="1" s="1"/>
  <c r="U32" i="1" s="1"/>
  <c r="S16" i="1"/>
  <c r="T16" i="1" s="1"/>
  <c r="U16" i="1" s="1"/>
  <c r="S94" i="1"/>
  <c r="T94" i="1" s="1"/>
  <c r="U94" i="1" s="1"/>
  <c r="S86" i="1"/>
  <c r="T86" i="1" s="1"/>
  <c r="U86" i="1" s="1"/>
  <c r="S71" i="1"/>
  <c r="T71" i="1" s="1"/>
  <c r="U71" i="1" s="1"/>
  <c r="S31" i="1"/>
  <c r="T31" i="1" s="1"/>
  <c r="U31" i="1" s="1"/>
  <c r="S24" i="1"/>
  <c r="T24" i="1" s="1"/>
  <c r="U24" i="1" s="1"/>
  <c r="S55" i="1"/>
  <c r="T55" i="1" s="1"/>
  <c r="U55" i="1" s="1"/>
  <c r="S45" i="1"/>
  <c r="T45" i="1" s="1"/>
  <c r="U45" i="1" s="1"/>
  <c r="S77" i="1"/>
  <c r="T77" i="1" s="1"/>
  <c r="U77" i="1" s="1"/>
  <c r="S74" i="1"/>
  <c r="T74" i="1" s="1"/>
  <c r="U74" i="1" s="1"/>
  <c r="S26" i="1"/>
  <c r="T26" i="1" s="1"/>
  <c r="U26" i="1" s="1"/>
  <c r="S101" i="1"/>
  <c r="T101" i="1" s="1"/>
  <c r="U101" i="1" s="1"/>
  <c r="S63" i="1"/>
  <c r="T63" i="1" s="1"/>
  <c r="U63" i="1" s="1"/>
  <c r="S54" i="1"/>
  <c r="T54" i="1" s="1"/>
  <c r="U54" i="1" s="1"/>
  <c r="S38" i="1"/>
  <c r="T38" i="1" s="1"/>
  <c r="U38" i="1" s="1"/>
  <c r="S100" i="1"/>
  <c r="T100" i="1" s="1"/>
  <c r="U100" i="1" s="1"/>
  <c r="S97" i="1"/>
  <c r="T97" i="1" s="1"/>
  <c r="U97" i="1" s="1"/>
  <c r="S89" i="1"/>
  <c r="T89" i="1" s="1"/>
  <c r="U89" i="1" s="1"/>
  <c r="S79" i="1"/>
  <c r="T79" i="1" s="1"/>
  <c r="U79" i="1" s="1"/>
  <c r="S19" i="1"/>
  <c r="T19" i="1" s="1"/>
  <c r="U19" i="1" s="1"/>
  <c r="S59" i="1"/>
  <c r="T59" i="1" s="1"/>
  <c r="U59" i="1" s="1"/>
  <c r="S22" i="1"/>
  <c r="T22" i="1" s="1"/>
  <c r="U22" i="1" s="1"/>
  <c r="S93" i="1"/>
  <c r="T93" i="1" s="1"/>
  <c r="U93" i="1" s="1"/>
  <c r="S85" i="1"/>
  <c r="T85" i="1" s="1"/>
  <c r="U85" i="1" s="1"/>
  <c r="S15" i="1"/>
  <c r="T15" i="1" s="1"/>
  <c r="U15" i="1" s="1"/>
  <c r="S99" i="1"/>
  <c r="T99" i="1" s="1"/>
  <c r="U99" i="1" s="1"/>
  <c r="S102" i="1"/>
  <c r="T102" i="1" s="1"/>
  <c r="U102" i="1" s="1"/>
  <c r="S83" i="1"/>
  <c r="T83" i="1" s="1"/>
  <c r="U83" i="1" s="1"/>
  <c r="S36" i="1"/>
  <c r="T36" i="1" s="1"/>
  <c r="U36" i="1" s="1"/>
  <c r="S30" i="1"/>
  <c r="T30" i="1" s="1"/>
  <c r="U30" i="1" s="1"/>
  <c r="S98" i="1"/>
  <c r="T98" i="1" s="1"/>
  <c r="U98" i="1" s="1"/>
  <c r="S96" i="1"/>
  <c r="T96" i="1" s="1"/>
  <c r="U96" i="1" s="1"/>
  <c r="S95" i="1"/>
  <c r="T95" i="1" s="1"/>
  <c r="U95" i="1" s="1"/>
  <c r="S92" i="1"/>
  <c r="T92" i="1" s="1"/>
  <c r="U92" i="1" s="1"/>
  <c r="S91" i="1"/>
  <c r="T91" i="1" s="1"/>
  <c r="U91" i="1" s="1"/>
  <c r="S84" i="1"/>
  <c r="T84" i="1" s="1"/>
  <c r="U84" i="1" s="1"/>
  <c r="S82" i="1"/>
  <c r="T82" i="1" s="1"/>
  <c r="U82" i="1" s="1"/>
  <c r="S81" i="1"/>
  <c r="T81" i="1" s="1"/>
  <c r="U81" i="1" s="1"/>
  <c r="S80" i="1"/>
  <c r="T80" i="1" s="1"/>
  <c r="U80" i="1" s="1"/>
  <c r="S78" i="1"/>
  <c r="T78" i="1" s="1"/>
  <c r="U78" i="1" s="1"/>
  <c r="S75" i="1"/>
  <c r="T75" i="1" s="1"/>
  <c r="U75" i="1" s="1"/>
  <c r="F73" i="1"/>
  <c r="R73" i="1"/>
  <c r="S73" i="1" s="1"/>
  <c r="T73" i="1" s="1"/>
  <c r="U73" i="1" s="1"/>
  <c r="S72" i="1"/>
  <c r="T72" i="1" s="1"/>
  <c r="U72" i="1" s="1"/>
  <c r="S70" i="1"/>
  <c r="T70" i="1" s="1"/>
  <c r="U70" i="1" s="1"/>
  <c r="S69" i="1"/>
  <c r="T69" i="1" s="1"/>
  <c r="U69" i="1" s="1"/>
  <c r="S65" i="1"/>
  <c r="T65" i="1" s="1"/>
  <c r="U65" i="1" s="1"/>
  <c r="S68" i="1"/>
  <c r="T68" i="1" s="1"/>
  <c r="U68" i="1" s="1"/>
  <c r="S61" i="1"/>
  <c r="T61" i="1" s="1"/>
  <c r="U61" i="1" s="1"/>
  <c r="S58" i="1"/>
  <c r="T58" i="1" s="1"/>
  <c r="U58" i="1" s="1"/>
  <c r="S67" i="1"/>
  <c r="T67" i="1" s="1"/>
  <c r="U67" i="1" s="1"/>
  <c r="S64" i="1"/>
  <c r="T64" i="1" s="1"/>
  <c r="U64" i="1" s="1"/>
  <c r="S60" i="1"/>
  <c r="T60" i="1" s="1"/>
  <c r="U60" i="1" s="1"/>
  <c r="S52" i="1"/>
  <c r="T52" i="1" s="1"/>
  <c r="U52" i="1" s="1"/>
  <c r="V55" i="1"/>
  <c r="S53" i="1"/>
  <c r="T53" i="1" s="1"/>
  <c r="U53" i="1" s="1"/>
  <c r="S57" i="1"/>
  <c r="T57" i="1" s="1"/>
  <c r="U57" i="1" s="1"/>
  <c r="S51" i="1"/>
  <c r="T51" i="1" s="1"/>
  <c r="U51" i="1" s="1"/>
  <c r="S49" i="1"/>
  <c r="T49" i="1" s="1"/>
  <c r="U49" i="1" s="1"/>
  <c r="S50" i="1"/>
  <c r="T50" i="1" s="1"/>
  <c r="U50" i="1" s="1"/>
  <c r="S47" i="1"/>
  <c r="T47" i="1" s="1"/>
  <c r="U47" i="1" s="1"/>
  <c r="S44" i="1"/>
  <c r="T44" i="1" s="1"/>
  <c r="U44" i="1" s="1"/>
  <c r="S48" i="1"/>
  <c r="T48" i="1" s="1"/>
  <c r="U48" i="1" s="1"/>
  <c r="S46" i="1"/>
  <c r="T46" i="1" s="1"/>
  <c r="U46" i="1" s="1"/>
  <c r="S33" i="1"/>
  <c r="T33" i="1" s="1"/>
  <c r="U33" i="1" s="1"/>
  <c r="V31" i="1"/>
  <c r="S39" i="1"/>
  <c r="T39" i="1" s="1"/>
  <c r="U39" i="1" s="1"/>
  <c r="S42" i="1"/>
  <c r="T42" i="1" s="1"/>
  <c r="U42" i="1" s="1"/>
  <c r="S27" i="1"/>
  <c r="T27" i="1" s="1"/>
  <c r="U27" i="1" s="1"/>
  <c r="V39" i="1"/>
  <c r="S37" i="1"/>
  <c r="T37" i="1" s="1"/>
  <c r="U37" i="1" s="1"/>
  <c r="S34" i="1"/>
  <c r="T34" i="1" s="1"/>
  <c r="U34" i="1" s="1"/>
  <c r="S28" i="1"/>
  <c r="T28" i="1" s="1"/>
  <c r="U28" i="1" s="1"/>
  <c r="S43" i="1"/>
  <c r="T43" i="1" s="1"/>
  <c r="U43" i="1" s="1"/>
  <c r="S40" i="1"/>
  <c r="T40" i="1" s="1"/>
  <c r="U40" i="1" s="1"/>
  <c r="S41" i="1"/>
  <c r="T41" i="1" s="1"/>
  <c r="U41" i="1" s="1"/>
  <c r="S35" i="1"/>
  <c r="T35" i="1" s="1"/>
  <c r="U35" i="1" s="1"/>
  <c r="S29" i="1"/>
  <c r="T29" i="1" s="1"/>
  <c r="U29" i="1" s="1"/>
  <c r="V24" i="1"/>
  <c r="S25" i="1"/>
  <c r="T25" i="1" s="1"/>
  <c r="U25" i="1" s="1"/>
  <c r="S20" i="1"/>
  <c r="T20" i="1" s="1"/>
  <c r="U20" i="1" s="1"/>
  <c r="S17" i="1"/>
  <c r="T17" i="1" s="1"/>
  <c r="U17" i="1" s="1"/>
  <c r="S13" i="1"/>
  <c r="T13" i="1" s="1"/>
  <c r="U13" i="1" s="1"/>
  <c r="S21" i="1"/>
  <c r="T21" i="1" s="1"/>
  <c r="U21" i="1" s="1"/>
  <c r="S18" i="1"/>
  <c r="T18" i="1" s="1"/>
  <c r="U18" i="1" s="1"/>
  <c r="S14" i="1"/>
  <c r="T14" i="1" s="1"/>
  <c r="U14" i="1" s="1"/>
  <c r="T90" i="1"/>
  <c r="U90" i="1" s="1"/>
  <c r="S62" i="1"/>
  <c r="T62" i="1" s="1"/>
  <c r="U62" i="1" s="1"/>
  <c r="E8" i="1" l="1"/>
</calcChain>
</file>

<file path=xl/sharedStrings.xml><?xml version="1.0" encoding="utf-8"?>
<sst xmlns="http://schemas.openxmlformats.org/spreadsheetml/2006/main" count="327" uniqueCount="194">
  <si>
    <t>Раздел №3</t>
  </si>
  <si>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</si>
  <si>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</si>
  <si>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</si>
  <si>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</si>
  <si>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</si>
  <si>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</si>
  <si>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</si>
  <si>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</si>
  <si>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</si>
  <si>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</si>
  <si>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</si>
  <si>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</si>
  <si>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</si>
  <si>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</si>
  <si>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</si>
  <si>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</si>
  <si>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</si>
  <si>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</si>
  <si>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</si>
  <si>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</si>
  <si>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</si>
  <si>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</si>
  <si>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</si>
  <si>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</si>
  <si>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</si>
  <si>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</si>
  <si>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</si>
  <si>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</si>
  <si>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</si>
  <si>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</si>
  <si>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</si>
  <si>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</si>
  <si>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</si>
  <si>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Наименование товара (работ, услуг)</t>
  </si>
  <si>
    <t>Объем поставки товара (работ, услуг)</t>
  </si>
  <si>
    <t>Бинт когезивный самофиксирующийся вариант 4мх6см белый (Превис С.Р.Л.)</t>
  </si>
  <si>
    <t>шт</t>
  </si>
  <si>
    <t>Бинт марлевый н/стер 5мх10см  (инд уп) (Навтекс ХБК ООО)</t>
  </si>
  <si>
    <t>Бинт марлевый стер 7мх14см пл21  (инд уп) (Навтекс ХБК ООО)</t>
  </si>
  <si>
    <t>Бинт медиц эластичный СР 4мх6см (Ньюфарм ООО)</t>
  </si>
  <si>
    <t>Бинт фиксирующий Пеха-крепп 4мx10см №1  (3031437 б/уп) (Пауль Хартманн Индия)</t>
  </si>
  <si>
    <t>Бинт эласт трубчатый интекс N2 латексно-полиэфирный 0,1мх2,0см №20 (Интертекстиль ООО)</t>
  </si>
  <si>
    <t>Бинт эласт трубчатый интекс N4 латексно-полиэфирный 0,15мх3,0см  (инд уп) (Интертекстиль ООО)</t>
  </si>
  <si>
    <t>Бинт эласт трубчатый интекс N6 латексно-полиэфирный 0,2мх4см  (инд уп) (Интертекстиль ООО)</t>
  </si>
  <si>
    <t>Бинт эластичный ВР 1,5мх8см 9512  (застежка) (Тонус Эласт ТД ООО)</t>
  </si>
  <si>
    <t>Бинт эластичный ВР 2мх10см 9512  (застежка) (Тонус Эласт ТД ООО)</t>
  </si>
  <si>
    <t>Бинт эластичный компрессионный КВ 01 ВР 1кл 8смx1,5м (Медитек М ООО)</t>
  </si>
  <si>
    <t xml:space="preserve">Бинт липкий нетканный  Бинтли -Т 10смх15 см  Россия  Пальма ГК ООО </t>
  </si>
  <si>
    <t xml:space="preserve">Бинт марлевый стерильный 10см х7 см   ООО ХБК Новатекс Россия </t>
  </si>
  <si>
    <t xml:space="preserve">Бинт стерильный 5х10 см  Россия Наватекс ООО </t>
  </si>
  <si>
    <t xml:space="preserve">Бируши (вкладыши ушные) Молдекс pura-fit.№2 Молдекс Германия </t>
  </si>
  <si>
    <t xml:space="preserve">шт </t>
  </si>
  <si>
    <t>Вата хирургическая стерил коттон лайн 50г (Русвата ООО/Солекс ООО)</t>
  </si>
  <si>
    <t xml:space="preserve">Вата гигиеническая нестерильная  250г Россия Гигровата - Спб ЗАО </t>
  </si>
  <si>
    <t xml:space="preserve">Ватные диски aquella №80 (Коттон Клаб ООО) РОССИЯ </t>
  </si>
  <si>
    <t>Ватные диски aquella №100  Россия Коттон Клаб ООО</t>
  </si>
  <si>
    <t>Ватные палочки Ола № 50Россия Коттон Клаб ООО</t>
  </si>
  <si>
    <t xml:space="preserve">Влажные салфеткиУвлажняющие №15  + Гарни Пермский край г.Пермь </t>
  </si>
  <si>
    <t xml:space="preserve">Грелка резиновая тип А2л №1 Альфапластик Россия </t>
  </si>
  <si>
    <t xml:space="preserve">Горчичник-пакет №20   ООО ПКФ Рудаз  Россия </t>
  </si>
  <si>
    <t xml:space="preserve">Долфин устройство д/промывания носа д/взрослых  Россия Долфин ООО </t>
  </si>
  <si>
    <t xml:space="preserve">З/нить Денторол 65м (Ландорс ТЧУП)  </t>
  </si>
  <si>
    <t>З/нить Денторол клубника 65м (Фреш минт технолоджи чп)</t>
  </si>
  <si>
    <t xml:space="preserve">Зубная нить супертонкая с волокнами серебра и экстрактом мяты 30 метров Сплат Профессионал  Сплат Италия </t>
  </si>
  <si>
    <t xml:space="preserve">Зубная нить Хилфен BC PHARMA с араматом мяты 50м Китай  COAST Pacific Limited </t>
  </si>
  <si>
    <t xml:space="preserve">Инголятор компрессорный (небулайзер) B.Well Китай </t>
  </si>
  <si>
    <t>Клещедер Набор для извлечения клещей  (Россия АОСПРОМ ООО)</t>
  </si>
  <si>
    <t xml:space="preserve">Клееенка Клинса медицинская с ПВХ покрытием 1,4х1,0м  Клинса ООО Колорит Россия </t>
  </si>
  <si>
    <t xml:space="preserve">Контейнеры д/биоматериала стерильная 100мл Беларусь Полиэфир.ОДО </t>
  </si>
  <si>
    <t xml:space="preserve">Контейнеры д/биоматериала  не стерильная 100мл Беларусь Полиэфир.ОДО </t>
  </si>
  <si>
    <t>Cosmopor E Самоклеящаяся послеоперационная  повязка 10х8см стерил №25 HARTMAN</t>
  </si>
  <si>
    <t>уп</t>
  </si>
  <si>
    <t>Космопор Е Порвязки послеоперационные стерильные 7,5х5см №50 Хартманн</t>
  </si>
  <si>
    <t>Космопор Е Порвязки послеоперационные повязка 15х8 см №25  Хартманн</t>
  </si>
  <si>
    <t xml:space="preserve">Космопор У Самоклеящаяся послеоперационная повязка 20х10 стерил №25  Хартманн </t>
  </si>
  <si>
    <t xml:space="preserve">Лейкопластырь 3х500 см картон упак Россия Верофарм ОАО </t>
  </si>
  <si>
    <t xml:space="preserve">Лейкопластырь 2х500 см картон упак россия Верофарм ОАО </t>
  </si>
  <si>
    <t>Лейкопластырь Унипласт бактерицидный эластичный 1,9х7,2 см №20 Россия Верофарм ООО</t>
  </si>
  <si>
    <t xml:space="preserve">Лейкопластырь  бактерицидный  2,5х7,2 см № 1 Россия Верофарм ООО </t>
  </si>
  <si>
    <t xml:space="preserve">Лейкопластырь мозольный Салипод 6х10см  Россия Верофарм ООО </t>
  </si>
  <si>
    <t xml:space="preserve">Лейкопластырь Мультипласт фиксирующий нестерильный 4х500см  Россия Новосибхимфарм ОАО </t>
  </si>
  <si>
    <t>Маска медицинская однораз 3-х сл на резинках стандарт белая №50 (Кит ООО RU)</t>
  </si>
  <si>
    <t>Нанопласт форте пластырь 9х12 см №3 Китай Фармасьютикл Ко.Лтд.</t>
  </si>
  <si>
    <t xml:space="preserve">Нанопласт форте пласт 7х9 см №3Китай Фармасьютикл </t>
  </si>
  <si>
    <t xml:space="preserve">Нанопласт форте пластырь лечебный 12х18 см №3 Китай Фармасьютикал </t>
  </si>
  <si>
    <t xml:space="preserve">Напальчник Медицинский Латексный НМл-АМТ размер №2 кол-во кол-во 5 штук ООО АМТ Трейд Россия </t>
  </si>
  <si>
    <t xml:space="preserve">Натурелла прокладки ультра макси №8 Венгрия Хигинет Лтд </t>
  </si>
  <si>
    <t xml:space="preserve">Натурелла тампоны №16 Венгрия Хигинет Лтд </t>
  </si>
  <si>
    <t xml:space="preserve">Ола ватные диски №80 Россия Коттон Клаб ООО </t>
  </si>
  <si>
    <t xml:space="preserve">Ола ватные палочки  №100  Россия Коттон Клаб ООО </t>
  </si>
  <si>
    <t>Пеленки Медицинские впитывающие одноразовые  60х90 см №30 Россия Интертекс ООО</t>
  </si>
  <si>
    <t xml:space="preserve">Перчатки смотровые н/стерильные латексные неопудренные р.М №100 Вьетнам BI-SAFE </t>
  </si>
  <si>
    <t xml:space="preserve">Пипетка глазная в футляре №1  Россия АМТ трейд </t>
  </si>
  <si>
    <t xml:space="preserve">Пластырь перцовый Доктор Перец  6х10см    Россия Верофарм </t>
  </si>
  <si>
    <t xml:space="preserve">Пластырь перцовый Доктор перец 10х18 см Россия Верофарм АО </t>
  </si>
  <si>
    <t>Пластырь Космос стрипс 6х2см N50 (5х50шт)  (530295) (Пауль Хартманн АГ Испания)</t>
  </si>
  <si>
    <t>Платочки бумажные Амра 2сл белые б/аромат №10 (Бумфа Групп ООО Россия)</t>
  </si>
  <si>
    <t xml:space="preserve">Подгузники-трусы Тена пантс Актив Нормал р.L №10   Китай AAB (China)  CO LTD </t>
  </si>
  <si>
    <t xml:space="preserve">Подгузники-трусы Тена пантс  Пантс Найт р М  №10   Китай AAB (China)  CO LTD </t>
  </si>
  <si>
    <t xml:space="preserve">Прокладки Урологические Сени мен Экстра для мужчин уровень 3№15  польша ТЗМО </t>
  </si>
  <si>
    <t xml:space="preserve">Прокладки урологические Леди  нормал №10 Польша ТЗМО </t>
  </si>
  <si>
    <t xml:space="preserve">Прокладки Котекс ежедневные  тонкие №20Китай Products CO.. Ltd </t>
  </si>
  <si>
    <t>Презервативы Контекс/Contex романтик лав аромат №12 (Рекитт Бенкизер Хелскэр ЮК Лтд)</t>
  </si>
  <si>
    <t>Салфетки влажные детские Аура ультра комфорт N15 алоэ-вит Е (Коттон Клаб ООО)</t>
  </si>
  <si>
    <t>Салфетки влажные очищающие №15 (Грани ООО)</t>
  </si>
  <si>
    <t>Салфетки спиртовые антисепт стер 75х80мм №400 (Грани ООО)</t>
  </si>
  <si>
    <t xml:space="preserve">Салфетки стерильные 16х14 см марлевые двухслойные №20 Эвтекс Россия </t>
  </si>
  <si>
    <t xml:space="preserve">Сени актив нормал подгузники _трусы medium  (2) №10 Польша ТЗМО </t>
  </si>
  <si>
    <t xml:space="preserve">СплатSplat professional зубная щетка Отбеливающая средняя Сплат Германия </t>
  </si>
  <si>
    <t xml:space="preserve">Сплат/Сплат Жуниор детская зубная щетка с ионами серебра 2-8 лет  Сплат Германия </t>
  </si>
  <si>
    <t xml:space="preserve">Спринцовка пластизольная поливинилхлоридная для ирригации и отсасывания жидкости  тип Б-7 150мл с твердым наконечником ОООАльпина Пласт Россия </t>
  </si>
  <si>
    <t>фл</t>
  </si>
  <si>
    <t xml:space="preserve">Спринцовка пластизольная поливинилхлоридная для ирригации и отсасывания жидкости типА-11 230мл Мягкий наконечник ООО Альпина Пласт Россия </t>
  </si>
  <si>
    <t xml:space="preserve">Спринцовка ПВХ с мягким наконечником А1 30мл Альфапластик Россия </t>
  </si>
  <si>
    <t xml:space="preserve">Система инфузионная для переливания с пластиковой иглой 21G (0,8х40мм) №45 Германия  СФМ Госпиталь Продактс Гмбх </t>
  </si>
  <si>
    <t>Тампоны Котекс ультра сорб силки ковер нормал №16 (Кимберли Кларк  s.p.o.)</t>
  </si>
  <si>
    <t>Термометр мед цифровой AMDT-13 гибкий наконечник и мега дисплей (Амрус Энтерпрайзис США)</t>
  </si>
  <si>
    <t>Термометр мед электрон LD-300 (Литлл Доктор Интернешнл)</t>
  </si>
  <si>
    <t>Тест-полоски д/определения беременности ecotest 3мм 20 ММЕ/мл №2 (ЭС энд Вай глобал ллс)</t>
  </si>
  <si>
    <t xml:space="preserve">Тест-полоски Сателлит ПКГЭ-02 №25 Россия Компания Элта ООО </t>
  </si>
  <si>
    <t>Тонометр PRO-39 автомат на запястье B.Well Китай</t>
  </si>
  <si>
    <t>Ферстэйд пластырь фиксирующий неткан 5х500см (Фармлайн лимитед)</t>
  </si>
  <si>
    <t>Хасико/Hasico гель-смазка д/мужчин 50мл (Эманси Лаборатория ЗАО)</t>
  </si>
  <si>
    <t>Шприц 3х комп 10мл №100  (21G 0,8х40) (Пакро Медикал ГбР)</t>
  </si>
  <si>
    <t>Шприц 3х комп 3мл N100  (22G 0,70х40мм) (Паскаль Медикал ООО)</t>
  </si>
  <si>
    <t>Шприц 3х комп 5мл N100  (22G 0,70х40мм) (Паскаль Медикал ООО)</t>
  </si>
  <si>
    <t>Шприц helmject 2х комп 2мл №100  (23G 0,6x30) (Helm medical gmbh)</t>
  </si>
  <si>
    <t>Шприц СФМ 3х комп 20мл №5  (21G 0,8x40) (СФМ Госпиталь Продактс ГмбХ)</t>
  </si>
  <si>
    <t>№ 145 от 05.06.2025</t>
  </si>
  <si>
    <t>210.00</t>
  </si>
  <si>
    <t>18.50</t>
  </si>
  <si>
    <t>37.00</t>
  </si>
  <si>
    <t>180.00</t>
  </si>
  <si>
    <t>330.00</t>
  </si>
  <si>
    <t>15.00</t>
  </si>
  <si>
    <t>20.00</t>
  </si>
  <si>
    <t>25.00</t>
  </si>
  <si>
    <t>70.00</t>
  </si>
  <si>
    <t>90.00</t>
  </si>
  <si>
    <t>160.00</t>
  </si>
  <si>
    <t>900.00</t>
  </si>
  <si>
    <t>32.00</t>
  </si>
  <si>
    <t>18.00</t>
  </si>
  <si>
    <t>50.00</t>
  </si>
  <si>
    <t>30.00</t>
  </si>
  <si>
    <t>100.00</t>
  </si>
  <si>
    <t>40.00</t>
  </si>
  <si>
    <t>270.00</t>
  </si>
  <si>
    <t>150.00</t>
  </si>
  <si>
    <t>265.00</t>
  </si>
  <si>
    <t>300.00</t>
  </si>
  <si>
    <t>550.00</t>
  </si>
  <si>
    <t>225.00</t>
  </si>
  <si>
    <t>4 000.00</t>
  </si>
  <si>
    <t>280.00</t>
  </si>
  <si>
    <t>200.00</t>
  </si>
  <si>
    <t>1 100.00</t>
  </si>
  <si>
    <t>1 950.00</t>
  </si>
  <si>
    <t>120.00</t>
  </si>
  <si>
    <t>168.00</t>
  </si>
  <si>
    <t>170.00</t>
  </si>
  <si>
    <t>107.00</t>
  </si>
  <si>
    <t>88.00</t>
  </si>
  <si>
    <t>80.00</t>
  </si>
  <si>
    <t>400.00</t>
  </si>
  <si>
    <t>320.00</t>
  </si>
  <si>
    <t>240.00</t>
  </si>
  <si>
    <t>165.00</t>
  </si>
  <si>
    <t>1500.00</t>
  </si>
  <si>
    <t>1000.00</t>
  </si>
  <si>
    <t>54.00</t>
  </si>
  <si>
    <t>110.00</t>
  </si>
  <si>
    <t>1 800.00</t>
  </si>
  <si>
    <t>-</t>
  </si>
  <si>
    <t>1600.00</t>
  </si>
  <si>
    <t>2 000.00</t>
  </si>
  <si>
    <t>1 125.00</t>
  </si>
  <si>
    <t>360.00</t>
  </si>
  <si>
    <t>222.00</t>
  </si>
  <si>
    <t>390.00</t>
  </si>
  <si>
    <t>65.00</t>
  </si>
  <si>
    <t>1 000.00</t>
  </si>
  <si>
    <t>290.00</t>
  </si>
  <si>
    <t>650.00</t>
  </si>
  <si>
    <t>315.00</t>
  </si>
  <si>
    <t>2 850.00</t>
  </si>
  <si>
    <t>270.000</t>
  </si>
  <si>
    <t>450.00</t>
  </si>
  <si>
    <t>600.00</t>
  </si>
  <si>
    <t>800.00</t>
  </si>
  <si>
    <t xml:space="preserve">Спринцовка пластизольная поливинилхлоридная для ирригации и отсасывания жидкости  тип А-7 150мл с мягкимнаконечником ОООАльпина Пласт Россия </t>
  </si>
  <si>
    <t>№253 от 10.06.2025</t>
  </si>
  <si>
    <t>№ 160 от 10.06.2025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</si>
</sst>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#,##0.00_р_."/>
    <numFmt numFmtId="166" formatCode="#,##0.0000"/>
    <numFmt numFmtId="167" formatCode="#,##0.00\ &quot;₽&quot;"/>
  </numFmts>
  <fonts count="19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indexed="4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4" fontId="12" fillId="4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shrinkToFit="1"/>
    </xf>
    <xf numFmtId="4" fontId="12" fillId="4" borderId="1" xfId="0" applyNumberFormat="1" applyFont="1" applyFill="1" applyBorder="1" applyAlignment="1">
      <alignment horizontal="right" vertical="top" shrinkToFit="1"/>
    </xf>
    <xf numFmtId="4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shrinkToFit="1"/>
    </xf>
    <xf numFmtId="0" fontId="12" fillId="4" borderId="1" xfId="0" applyFont="1" applyFill="1" applyBorder="1" applyAlignment="1">
      <alignment horizontal="center" vertical="top" shrinkToFit="1"/>
    </xf>
    <xf numFmtId="4" fontId="15" fillId="0" borderId="1" xfId="0" applyNumberFormat="1" applyFont="1" applyBorder="1" applyAlignment="1">
      <alignment horizontal="right" vertical="top" shrinkToFit="1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vertical="top" wrapText="1"/>
    </xf>
    <xf numFmtId="0" fontId="1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18" fillId="0" borderId="0" xfId="0" applyFont="1" applyAlignment="1">
      <alignment horizontal="justify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166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4" fontId="12" fillId="5" borderId="1" xfId="0" applyNumberFormat="1" applyFont="1" applyFill="1" applyBorder="1" applyAlignment="1">
      <alignment horizontal="right" vertical="top" wrapText="1"/>
    </xf>
    <xf numFmtId="4" fontId="12" fillId="5" borderId="1" xfId="0" applyNumberFormat="1" applyFont="1" applyFill="1" applyBorder="1" applyAlignment="1">
      <alignment horizontal="right" vertical="top" shrinkToFit="1"/>
    </xf>
    <xf numFmtId="0" fontId="12" fillId="0" borderId="1" xfId="0" applyFont="1" applyBorder="1" applyAlignment="1">
      <alignment horizontal="left" vertical="top" wrapText="1"/>
    </xf>
    <xf numFmtId="167" fontId="0" fillId="0" borderId="0" xfId="0" applyNumberFormat="1"/>
    <xf numFmtId="3" fontId="12" fillId="5" borderId="1" xfId="0" applyNumberFormat="1" applyFont="1" applyFill="1" applyBorder="1" applyAlignment="1">
      <alignment horizontal="right" vertical="top" wrapText="1"/>
    </xf>
    <xf numFmtId="3" fontId="12" fillId="5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left" vertical="top" wrapText="1"/>
    </xf>
    <xf numFmtId="165" fontId="9" fillId="3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left" vertical="top" wrapText="1"/>
    </xf>
    <xf numFmtId="165" fontId="14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8" fillId="4" borderId="2" xfId="0" applyFont="1" applyFill="1" applyBorder="1" applyAlignment="1">
      <alignment horizontal="justify" vertical="top" wrapText="1"/>
    </xf>
    <xf numFmtId="0" fontId="18" fillId="4" borderId="4" xfId="0" applyFont="1" applyFill="1" applyBorder="1" applyAlignment="1">
      <alignment horizontal="justify" vertical="top" wrapText="1"/>
    </xf>
    <xf numFmtId="0" fontId="18" fillId="4" borderId="3" xfId="0" applyFont="1" applyFill="1" applyBorder="1" applyAlignment="1">
      <alignment horizontal="justify" vertical="top" wrapText="1"/>
    </xf>
    <xf numFmtId="0" fontId="18" fillId="0" borderId="2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165" fontId="12" fillId="0" borderId="1" xfId="0" applyNumberFormat="1" applyFont="1" applyBorder="1" applyAlignment="1">
      <alignment horizontal="center" vertical="top" wrapText="1"/>
    </xf>
    <xf numFmtId="0" fontId="18" fillId="0" borderId="4" xfId="0" applyFont="1" applyBorder="1" applyAlignment="1">
      <alignment horizontal="justify" vertical="top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center" vertical="top" shrinkToFit="1"/>
    </xf>
    <xf numFmtId="4" fontId="15" fillId="5" borderId="1" xfId="0" applyNumberFormat="1" applyFont="1" applyFill="1" applyBorder="1" applyAlignment="1">
      <alignment horizontal="right" vertical="top" shrinkToFit="1"/>
    </xf>
    <xf numFmtId="0" fontId="1" fillId="5" borderId="0" xfId="0" applyFont="1" applyFill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106</xdr:row>
      <xdr:rowOff>998367</xdr:rowOff>
    </xdr:from>
    <xdr:to>
      <xdr:col>3</xdr:col>
      <xdr:colOff>228600</xdr:colOff>
      <xdr:row>106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108</xdr:row>
      <xdr:rowOff>211452</xdr:rowOff>
    </xdr:from>
    <xdr:to>
      <xdr:col>3</xdr:col>
      <xdr:colOff>495299</xdr:colOff>
      <xdr:row>108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107</xdr:row>
      <xdr:rowOff>422036</xdr:rowOff>
    </xdr:from>
    <xdr:to>
      <xdr:col>4</xdr:col>
      <xdr:colOff>336186</xdr:colOff>
      <xdr:row>108</xdr:row>
      <xdr:rowOff>3811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108</xdr:row>
      <xdr:rowOff>211452</xdr:rowOff>
    </xdr:from>
    <xdr:to>
      <xdr:col>3</xdr:col>
      <xdr:colOff>495299</xdr:colOff>
      <xdr:row>108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1"/>
  <sheetViews>
    <sheetView tabSelected="1" topLeftCell="A3" zoomScaleNormal="100" workbookViewId="0">
      <selection activeCell="X98" sqref="X98"/>
    </sheetView>
  </sheetViews>
  <sheetFormatPr defaultRowHeight="15" x14ac:dyDescent="0.25"/>
  <cols>
    <col min="1" max="1" width="4.5703125" style="1" customWidth="1"/>
    <col min="2" max="2" width="25.7109375" style="1" customWidth="1"/>
    <col min="3" max="3" width="9.42578125" style="1" customWidth="1"/>
    <col min="4" max="4" width="10" style="1" customWidth="1"/>
    <col min="5" max="5" width="10" style="1" bestFit="1" customWidth="1"/>
    <col min="6" max="6" width="11" style="1" customWidth="1"/>
    <col min="7" max="7" width="10" style="1" bestFit="1" customWidth="1"/>
    <col min="8" max="8" width="11" style="1" customWidth="1"/>
    <col min="9" max="9" width="10" style="1" bestFit="1" customWidth="1"/>
    <col min="10" max="10" width="9.5703125" style="1" customWidth="1"/>
    <col min="11" max="11" width="7.42578125" style="1" hidden="1" customWidth="1"/>
    <col min="12" max="12" width="9.7109375" style="1" hidden="1" customWidth="1"/>
    <col min="13" max="13" width="7.42578125" style="1" hidden="1" customWidth="1"/>
    <col min="14" max="14" width="9.28515625" style="1" hidden="1" customWidth="1"/>
    <col min="15" max="15" width="7.42578125" style="1" hidden="1" customWidth="1"/>
    <col min="16" max="16" width="7.7109375" style="1" hidden="1" customWidth="1"/>
    <col min="17" max="17" width="10.7109375" style="1" customWidth="1"/>
    <col min="18" max="18" width="10.5703125" style="1" customWidth="1"/>
    <col min="19" max="19" width="13.85546875" style="1" customWidth="1"/>
    <col min="20" max="20" width="11.85546875" style="1" customWidth="1"/>
    <col min="21" max="21" width="14.28515625" style="1" customWidth="1"/>
    <col min="22" max="22" width="12.5703125" style="2" customWidth="1"/>
    <col min="23" max="23" width="10.5703125" style="1" customWidth="1"/>
    <col min="24" max="256" width="8.85546875" style="1"/>
    <col min="257" max="257" width="4.140625" style="1" customWidth="1"/>
    <col min="258" max="258" width="30.42578125" style="1" customWidth="1"/>
    <col min="259" max="259" width="6.7109375" style="1" customWidth="1"/>
    <col min="260" max="260" width="10.140625" style="1" customWidth="1"/>
    <col min="261" max="261" width="9.85546875" style="1" bestFit="1" customWidth="1"/>
    <col min="262" max="262" width="11.5703125" style="1" customWidth="1"/>
    <col min="263" max="263" width="9.85546875" style="1" bestFit="1" customWidth="1"/>
    <col min="264" max="264" width="11.42578125" style="1" customWidth="1"/>
    <col min="265" max="265" width="9.85546875" style="1" bestFit="1" customWidth="1"/>
    <col min="266" max="266" width="11.28515625" style="1" customWidth="1"/>
    <col min="267" max="267" width="9.85546875" style="1" bestFit="1" customWidth="1"/>
    <col min="268" max="268" width="12" style="1" customWidth="1"/>
    <col min="269" max="269" width="9.85546875" style="1" customWidth="1"/>
    <col min="270" max="270" width="11.85546875" style="1" customWidth="1"/>
    <col min="271" max="271" width="9.85546875" style="1" bestFit="1" customWidth="1"/>
    <col min="272" max="272" width="8.28515625" style="1" bestFit="1" customWidth="1"/>
    <col min="273" max="273" width="11.5703125" style="1" customWidth="1"/>
    <col min="274" max="274" width="10" style="1" customWidth="1"/>
    <col min="275" max="275" width="12.42578125" style="1" customWidth="1"/>
    <col min="276" max="276" width="11" style="1" customWidth="1"/>
    <col min="277" max="512" width="8.85546875" style="1"/>
    <col min="513" max="513" width="4.140625" style="1" customWidth="1"/>
    <col min="514" max="514" width="30.42578125" style="1" customWidth="1"/>
    <col min="515" max="515" width="6.7109375" style="1" customWidth="1"/>
    <col min="516" max="516" width="10.140625" style="1" customWidth="1"/>
    <col min="517" max="517" width="9.85546875" style="1" bestFit="1" customWidth="1"/>
    <col min="518" max="518" width="11.5703125" style="1" customWidth="1"/>
    <col min="519" max="519" width="9.85546875" style="1" bestFit="1" customWidth="1"/>
    <col min="520" max="520" width="11.42578125" style="1" customWidth="1"/>
    <col min="521" max="521" width="9.85546875" style="1" bestFit="1" customWidth="1"/>
    <col min="522" max="522" width="11.28515625" style="1" customWidth="1"/>
    <col min="523" max="523" width="9.85546875" style="1" bestFit="1" customWidth="1"/>
    <col min="524" max="524" width="12" style="1" customWidth="1"/>
    <col min="525" max="525" width="9.85546875" style="1" customWidth="1"/>
    <col min="526" max="526" width="11.85546875" style="1" customWidth="1"/>
    <col min="527" max="527" width="9.85546875" style="1" bestFit="1" customWidth="1"/>
    <col min="528" max="528" width="8.28515625" style="1" bestFit="1" customWidth="1"/>
    <col min="529" max="529" width="11.5703125" style="1" customWidth="1"/>
    <col min="530" max="530" width="10" style="1" customWidth="1"/>
    <col min="531" max="531" width="12.42578125" style="1" customWidth="1"/>
    <col min="532" max="532" width="11" style="1" customWidth="1"/>
    <col min="533" max="768" width="8.85546875" style="1"/>
    <col min="769" max="769" width="4.140625" style="1" customWidth="1"/>
    <col min="770" max="770" width="30.42578125" style="1" customWidth="1"/>
    <col min="771" max="771" width="6.7109375" style="1" customWidth="1"/>
    <col min="772" max="772" width="10.140625" style="1" customWidth="1"/>
    <col min="773" max="773" width="9.85546875" style="1" bestFit="1" customWidth="1"/>
    <col min="774" max="774" width="11.5703125" style="1" customWidth="1"/>
    <col min="775" max="775" width="9.85546875" style="1" bestFit="1" customWidth="1"/>
    <col min="776" max="776" width="11.42578125" style="1" customWidth="1"/>
    <col min="777" max="777" width="9.85546875" style="1" bestFit="1" customWidth="1"/>
    <col min="778" max="778" width="11.28515625" style="1" customWidth="1"/>
    <col min="779" max="779" width="9.85546875" style="1" bestFit="1" customWidth="1"/>
    <col min="780" max="780" width="12" style="1" customWidth="1"/>
    <col min="781" max="781" width="9.85546875" style="1" customWidth="1"/>
    <col min="782" max="782" width="11.85546875" style="1" customWidth="1"/>
    <col min="783" max="783" width="9.85546875" style="1" bestFit="1" customWidth="1"/>
    <col min="784" max="784" width="8.28515625" style="1" bestFit="1" customWidth="1"/>
    <col min="785" max="785" width="11.5703125" style="1" customWidth="1"/>
    <col min="786" max="786" width="10" style="1" customWidth="1"/>
    <col min="787" max="787" width="12.42578125" style="1" customWidth="1"/>
    <col min="788" max="788" width="11" style="1" customWidth="1"/>
    <col min="789" max="1024" width="8.85546875" style="1"/>
    <col min="1025" max="1025" width="4.140625" style="1" customWidth="1"/>
    <col min="1026" max="1026" width="30.42578125" style="1" customWidth="1"/>
    <col min="1027" max="1027" width="6.7109375" style="1" customWidth="1"/>
    <col min="1028" max="1028" width="10.140625" style="1" customWidth="1"/>
    <col min="1029" max="1029" width="9.85546875" style="1" bestFit="1" customWidth="1"/>
    <col min="1030" max="1030" width="11.5703125" style="1" customWidth="1"/>
    <col min="1031" max="1031" width="9.85546875" style="1" bestFit="1" customWidth="1"/>
    <col min="1032" max="1032" width="11.42578125" style="1" customWidth="1"/>
    <col min="1033" max="1033" width="9.85546875" style="1" bestFit="1" customWidth="1"/>
    <col min="1034" max="1034" width="11.28515625" style="1" customWidth="1"/>
    <col min="1035" max="1035" width="9.85546875" style="1" bestFit="1" customWidth="1"/>
    <col min="1036" max="1036" width="12" style="1" customWidth="1"/>
    <col min="1037" max="1037" width="9.85546875" style="1" customWidth="1"/>
    <col min="1038" max="1038" width="11.85546875" style="1" customWidth="1"/>
    <col min="1039" max="1039" width="9.85546875" style="1" bestFit="1" customWidth="1"/>
    <col min="1040" max="1040" width="8.28515625" style="1" bestFit="1" customWidth="1"/>
    <col min="1041" max="1041" width="11.5703125" style="1" customWidth="1"/>
    <col min="1042" max="1042" width="10" style="1" customWidth="1"/>
    <col min="1043" max="1043" width="12.42578125" style="1" customWidth="1"/>
    <col min="1044" max="1044" width="11" style="1" customWidth="1"/>
    <col min="1045" max="1280" width="8.85546875" style="1"/>
    <col min="1281" max="1281" width="4.140625" style="1" customWidth="1"/>
    <col min="1282" max="1282" width="30.42578125" style="1" customWidth="1"/>
    <col min="1283" max="1283" width="6.7109375" style="1" customWidth="1"/>
    <col min="1284" max="1284" width="10.140625" style="1" customWidth="1"/>
    <col min="1285" max="1285" width="9.85546875" style="1" bestFit="1" customWidth="1"/>
    <col min="1286" max="1286" width="11.5703125" style="1" customWidth="1"/>
    <col min="1287" max="1287" width="9.85546875" style="1" bestFit="1" customWidth="1"/>
    <col min="1288" max="1288" width="11.42578125" style="1" customWidth="1"/>
    <col min="1289" max="1289" width="9.85546875" style="1" bestFit="1" customWidth="1"/>
    <col min="1290" max="1290" width="11.28515625" style="1" customWidth="1"/>
    <col min="1291" max="1291" width="9.85546875" style="1" bestFit="1" customWidth="1"/>
    <col min="1292" max="1292" width="12" style="1" customWidth="1"/>
    <col min="1293" max="1293" width="9.85546875" style="1" customWidth="1"/>
    <col min="1294" max="1294" width="11.85546875" style="1" customWidth="1"/>
    <col min="1295" max="1295" width="9.85546875" style="1" bestFit="1" customWidth="1"/>
    <col min="1296" max="1296" width="8.28515625" style="1" bestFit="1" customWidth="1"/>
    <col min="1297" max="1297" width="11.5703125" style="1" customWidth="1"/>
    <col min="1298" max="1298" width="10" style="1" customWidth="1"/>
    <col min="1299" max="1299" width="12.42578125" style="1" customWidth="1"/>
    <col min="1300" max="1300" width="11" style="1" customWidth="1"/>
    <col min="1301" max="1536" width="8.85546875" style="1"/>
    <col min="1537" max="1537" width="4.140625" style="1" customWidth="1"/>
    <col min="1538" max="1538" width="30.42578125" style="1" customWidth="1"/>
    <col min="1539" max="1539" width="6.7109375" style="1" customWidth="1"/>
    <col min="1540" max="1540" width="10.140625" style="1" customWidth="1"/>
    <col min="1541" max="1541" width="9.85546875" style="1" bestFit="1" customWidth="1"/>
    <col min="1542" max="1542" width="11.5703125" style="1" customWidth="1"/>
    <col min="1543" max="1543" width="9.85546875" style="1" bestFit="1" customWidth="1"/>
    <col min="1544" max="1544" width="11.42578125" style="1" customWidth="1"/>
    <col min="1545" max="1545" width="9.85546875" style="1" bestFit="1" customWidth="1"/>
    <col min="1546" max="1546" width="11.28515625" style="1" customWidth="1"/>
    <col min="1547" max="1547" width="9.85546875" style="1" bestFit="1" customWidth="1"/>
    <col min="1548" max="1548" width="12" style="1" customWidth="1"/>
    <col min="1549" max="1549" width="9.85546875" style="1" customWidth="1"/>
    <col min="1550" max="1550" width="11.85546875" style="1" customWidth="1"/>
    <col min="1551" max="1551" width="9.85546875" style="1" bestFit="1" customWidth="1"/>
    <col min="1552" max="1552" width="8.28515625" style="1" bestFit="1" customWidth="1"/>
    <col min="1553" max="1553" width="11.5703125" style="1" customWidth="1"/>
    <col min="1554" max="1554" width="10" style="1" customWidth="1"/>
    <col min="1555" max="1555" width="12.42578125" style="1" customWidth="1"/>
    <col min="1556" max="1556" width="11" style="1" customWidth="1"/>
    <col min="1557" max="1792" width="8.85546875" style="1"/>
    <col min="1793" max="1793" width="4.140625" style="1" customWidth="1"/>
    <col min="1794" max="1794" width="30.42578125" style="1" customWidth="1"/>
    <col min="1795" max="1795" width="6.7109375" style="1" customWidth="1"/>
    <col min="1796" max="1796" width="10.140625" style="1" customWidth="1"/>
    <col min="1797" max="1797" width="9.85546875" style="1" bestFit="1" customWidth="1"/>
    <col min="1798" max="1798" width="11.5703125" style="1" customWidth="1"/>
    <col min="1799" max="1799" width="9.85546875" style="1" bestFit="1" customWidth="1"/>
    <col min="1800" max="1800" width="11.42578125" style="1" customWidth="1"/>
    <col min="1801" max="1801" width="9.85546875" style="1" bestFit="1" customWidth="1"/>
    <col min="1802" max="1802" width="11.28515625" style="1" customWidth="1"/>
    <col min="1803" max="1803" width="9.85546875" style="1" bestFit="1" customWidth="1"/>
    <col min="1804" max="1804" width="12" style="1" customWidth="1"/>
    <col min="1805" max="1805" width="9.85546875" style="1" customWidth="1"/>
    <col min="1806" max="1806" width="11.85546875" style="1" customWidth="1"/>
    <col min="1807" max="1807" width="9.85546875" style="1" bestFit="1" customWidth="1"/>
    <col min="1808" max="1808" width="8.28515625" style="1" bestFit="1" customWidth="1"/>
    <col min="1809" max="1809" width="11.5703125" style="1" customWidth="1"/>
    <col min="1810" max="1810" width="10" style="1" customWidth="1"/>
    <col min="1811" max="1811" width="12.42578125" style="1" customWidth="1"/>
    <col min="1812" max="1812" width="11" style="1" customWidth="1"/>
    <col min="1813" max="2048" width="8.85546875" style="1"/>
    <col min="2049" max="2049" width="4.140625" style="1" customWidth="1"/>
    <col min="2050" max="2050" width="30.42578125" style="1" customWidth="1"/>
    <col min="2051" max="2051" width="6.7109375" style="1" customWidth="1"/>
    <col min="2052" max="2052" width="10.140625" style="1" customWidth="1"/>
    <col min="2053" max="2053" width="9.85546875" style="1" bestFit="1" customWidth="1"/>
    <col min="2054" max="2054" width="11.5703125" style="1" customWidth="1"/>
    <col min="2055" max="2055" width="9.85546875" style="1" bestFit="1" customWidth="1"/>
    <col min="2056" max="2056" width="11.42578125" style="1" customWidth="1"/>
    <col min="2057" max="2057" width="9.85546875" style="1" bestFit="1" customWidth="1"/>
    <col min="2058" max="2058" width="11.28515625" style="1" customWidth="1"/>
    <col min="2059" max="2059" width="9.85546875" style="1" bestFit="1" customWidth="1"/>
    <col min="2060" max="2060" width="12" style="1" customWidth="1"/>
    <col min="2061" max="2061" width="9.85546875" style="1" customWidth="1"/>
    <col min="2062" max="2062" width="11.85546875" style="1" customWidth="1"/>
    <col min="2063" max="2063" width="9.85546875" style="1" bestFit="1" customWidth="1"/>
    <col min="2064" max="2064" width="8.28515625" style="1" bestFit="1" customWidth="1"/>
    <col min="2065" max="2065" width="11.5703125" style="1" customWidth="1"/>
    <col min="2066" max="2066" width="10" style="1" customWidth="1"/>
    <col min="2067" max="2067" width="12.42578125" style="1" customWidth="1"/>
    <col min="2068" max="2068" width="11" style="1" customWidth="1"/>
    <col min="2069" max="2304" width="8.85546875" style="1"/>
    <col min="2305" max="2305" width="4.140625" style="1" customWidth="1"/>
    <col min="2306" max="2306" width="30.42578125" style="1" customWidth="1"/>
    <col min="2307" max="2307" width="6.7109375" style="1" customWidth="1"/>
    <col min="2308" max="2308" width="10.140625" style="1" customWidth="1"/>
    <col min="2309" max="2309" width="9.85546875" style="1" bestFit="1" customWidth="1"/>
    <col min="2310" max="2310" width="11.5703125" style="1" customWidth="1"/>
    <col min="2311" max="2311" width="9.85546875" style="1" bestFit="1" customWidth="1"/>
    <col min="2312" max="2312" width="11.42578125" style="1" customWidth="1"/>
    <col min="2313" max="2313" width="9.85546875" style="1" bestFit="1" customWidth="1"/>
    <col min="2314" max="2314" width="11.28515625" style="1" customWidth="1"/>
    <col min="2315" max="2315" width="9.85546875" style="1" bestFit="1" customWidth="1"/>
    <col min="2316" max="2316" width="12" style="1" customWidth="1"/>
    <col min="2317" max="2317" width="9.85546875" style="1" customWidth="1"/>
    <col min="2318" max="2318" width="11.85546875" style="1" customWidth="1"/>
    <col min="2319" max="2319" width="9.85546875" style="1" bestFit="1" customWidth="1"/>
    <col min="2320" max="2320" width="8.28515625" style="1" bestFit="1" customWidth="1"/>
    <col min="2321" max="2321" width="11.5703125" style="1" customWidth="1"/>
    <col min="2322" max="2322" width="10" style="1" customWidth="1"/>
    <col min="2323" max="2323" width="12.42578125" style="1" customWidth="1"/>
    <col min="2324" max="2324" width="11" style="1" customWidth="1"/>
    <col min="2325" max="2560" width="8.85546875" style="1"/>
    <col min="2561" max="2561" width="4.140625" style="1" customWidth="1"/>
    <col min="2562" max="2562" width="30.42578125" style="1" customWidth="1"/>
    <col min="2563" max="2563" width="6.7109375" style="1" customWidth="1"/>
    <col min="2564" max="2564" width="10.140625" style="1" customWidth="1"/>
    <col min="2565" max="2565" width="9.85546875" style="1" bestFit="1" customWidth="1"/>
    <col min="2566" max="2566" width="11.5703125" style="1" customWidth="1"/>
    <col min="2567" max="2567" width="9.85546875" style="1" bestFit="1" customWidth="1"/>
    <col min="2568" max="2568" width="11.42578125" style="1" customWidth="1"/>
    <col min="2569" max="2569" width="9.85546875" style="1" bestFit="1" customWidth="1"/>
    <col min="2570" max="2570" width="11.28515625" style="1" customWidth="1"/>
    <col min="2571" max="2571" width="9.85546875" style="1" bestFit="1" customWidth="1"/>
    <col min="2572" max="2572" width="12" style="1" customWidth="1"/>
    <col min="2573" max="2573" width="9.85546875" style="1" customWidth="1"/>
    <col min="2574" max="2574" width="11.85546875" style="1" customWidth="1"/>
    <col min="2575" max="2575" width="9.85546875" style="1" bestFit="1" customWidth="1"/>
    <col min="2576" max="2576" width="8.28515625" style="1" bestFit="1" customWidth="1"/>
    <col min="2577" max="2577" width="11.5703125" style="1" customWidth="1"/>
    <col min="2578" max="2578" width="10" style="1" customWidth="1"/>
    <col min="2579" max="2579" width="12.42578125" style="1" customWidth="1"/>
    <col min="2580" max="2580" width="11" style="1" customWidth="1"/>
    <col min="2581" max="2816" width="8.85546875" style="1"/>
    <col min="2817" max="2817" width="4.140625" style="1" customWidth="1"/>
    <col min="2818" max="2818" width="30.42578125" style="1" customWidth="1"/>
    <col min="2819" max="2819" width="6.7109375" style="1" customWidth="1"/>
    <col min="2820" max="2820" width="10.140625" style="1" customWidth="1"/>
    <col min="2821" max="2821" width="9.85546875" style="1" bestFit="1" customWidth="1"/>
    <col min="2822" max="2822" width="11.5703125" style="1" customWidth="1"/>
    <col min="2823" max="2823" width="9.85546875" style="1" bestFit="1" customWidth="1"/>
    <col min="2824" max="2824" width="11.42578125" style="1" customWidth="1"/>
    <col min="2825" max="2825" width="9.85546875" style="1" bestFit="1" customWidth="1"/>
    <col min="2826" max="2826" width="11.28515625" style="1" customWidth="1"/>
    <col min="2827" max="2827" width="9.85546875" style="1" bestFit="1" customWidth="1"/>
    <col min="2828" max="2828" width="12" style="1" customWidth="1"/>
    <col min="2829" max="2829" width="9.85546875" style="1" customWidth="1"/>
    <col min="2830" max="2830" width="11.85546875" style="1" customWidth="1"/>
    <col min="2831" max="2831" width="9.85546875" style="1" bestFit="1" customWidth="1"/>
    <col min="2832" max="2832" width="8.28515625" style="1" bestFit="1" customWidth="1"/>
    <col min="2833" max="2833" width="11.5703125" style="1" customWidth="1"/>
    <col min="2834" max="2834" width="10" style="1" customWidth="1"/>
    <col min="2835" max="2835" width="12.42578125" style="1" customWidth="1"/>
    <col min="2836" max="2836" width="11" style="1" customWidth="1"/>
    <col min="2837" max="3072" width="8.85546875" style="1"/>
    <col min="3073" max="3073" width="4.140625" style="1" customWidth="1"/>
    <col min="3074" max="3074" width="30.42578125" style="1" customWidth="1"/>
    <col min="3075" max="3075" width="6.7109375" style="1" customWidth="1"/>
    <col min="3076" max="3076" width="10.140625" style="1" customWidth="1"/>
    <col min="3077" max="3077" width="9.85546875" style="1" bestFit="1" customWidth="1"/>
    <col min="3078" max="3078" width="11.5703125" style="1" customWidth="1"/>
    <col min="3079" max="3079" width="9.85546875" style="1" bestFit="1" customWidth="1"/>
    <col min="3080" max="3080" width="11.42578125" style="1" customWidth="1"/>
    <col min="3081" max="3081" width="9.85546875" style="1" bestFit="1" customWidth="1"/>
    <col min="3082" max="3082" width="11.28515625" style="1" customWidth="1"/>
    <col min="3083" max="3083" width="9.85546875" style="1" bestFit="1" customWidth="1"/>
    <col min="3084" max="3084" width="12" style="1" customWidth="1"/>
    <col min="3085" max="3085" width="9.85546875" style="1" customWidth="1"/>
    <col min="3086" max="3086" width="11.85546875" style="1" customWidth="1"/>
    <col min="3087" max="3087" width="9.85546875" style="1" bestFit="1" customWidth="1"/>
    <col min="3088" max="3088" width="8.28515625" style="1" bestFit="1" customWidth="1"/>
    <col min="3089" max="3089" width="11.5703125" style="1" customWidth="1"/>
    <col min="3090" max="3090" width="10" style="1" customWidth="1"/>
    <col min="3091" max="3091" width="12.42578125" style="1" customWidth="1"/>
    <col min="3092" max="3092" width="11" style="1" customWidth="1"/>
    <col min="3093" max="3328" width="8.85546875" style="1"/>
    <col min="3329" max="3329" width="4.140625" style="1" customWidth="1"/>
    <col min="3330" max="3330" width="30.42578125" style="1" customWidth="1"/>
    <col min="3331" max="3331" width="6.7109375" style="1" customWidth="1"/>
    <col min="3332" max="3332" width="10.140625" style="1" customWidth="1"/>
    <col min="3333" max="3333" width="9.85546875" style="1" bestFit="1" customWidth="1"/>
    <col min="3334" max="3334" width="11.5703125" style="1" customWidth="1"/>
    <col min="3335" max="3335" width="9.85546875" style="1" bestFit="1" customWidth="1"/>
    <col min="3336" max="3336" width="11.42578125" style="1" customWidth="1"/>
    <col min="3337" max="3337" width="9.85546875" style="1" bestFit="1" customWidth="1"/>
    <col min="3338" max="3338" width="11.28515625" style="1" customWidth="1"/>
    <col min="3339" max="3339" width="9.85546875" style="1" bestFit="1" customWidth="1"/>
    <col min="3340" max="3340" width="12" style="1" customWidth="1"/>
    <col min="3341" max="3341" width="9.85546875" style="1" customWidth="1"/>
    <col min="3342" max="3342" width="11.85546875" style="1" customWidth="1"/>
    <col min="3343" max="3343" width="9.85546875" style="1" bestFit="1" customWidth="1"/>
    <col min="3344" max="3344" width="8.28515625" style="1" bestFit="1" customWidth="1"/>
    <col min="3345" max="3345" width="11.5703125" style="1" customWidth="1"/>
    <col min="3346" max="3346" width="10" style="1" customWidth="1"/>
    <col min="3347" max="3347" width="12.42578125" style="1" customWidth="1"/>
    <col min="3348" max="3348" width="11" style="1" customWidth="1"/>
    <col min="3349" max="3584" width="8.85546875" style="1"/>
    <col min="3585" max="3585" width="4.140625" style="1" customWidth="1"/>
    <col min="3586" max="3586" width="30.42578125" style="1" customWidth="1"/>
    <col min="3587" max="3587" width="6.7109375" style="1" customWidth="1"/>
    <col min="3588" max="3588" width="10.140625" style="1" customWidth="1"/>
    <col min="3589" max="3589" width="9.85546875" style="1" bestFit="1" customWidth="1"/>
    <col min="3590" max="3590" width="11.5703125" style="1" customWidth="1"/>
    <col min="3591" max="3591" width="9.85546875" style="1" bestFit="1" customWidth="1"/>
    <col min="3592" max="3592" width="11.42578125" style="1" customWidth="1"/>
    <col min="3593" max="3593" width="9.85546875" style="1" bestFit="1" customWidth="1"/>
    <col min="3594" max="3594" width="11.28515625" style="1" customWidth="1"/>
    <col min="3595" max="3595" width="9.85546875" style="1" bestFit="1" customWidth="1"/>
    <col min="3596" max="3596" width="12" style="1" customWidth="1"/>
    <col min="3597" max="3597" width="9.85546875" style="1" customWidth="1"/>
    <col min="3598" max="3598" width="11.85546875" style="1" customWidth="1"/>
    <col min="3599" max="3599" width="9.85546875" style="1" bestFit="1" customWidth="1"/>
    <col min="3600" max="3600" width="8.28515625" style="1" bestFit="1" customWidth="1"/>
    <col min="3601" max="3601" width="11.5703125" style="1" customWidth="1"/>
    <col min="3602" max="3602" width="10" style="1" customWidth="1"/>
    <col min="3603" max="3603" width="12.42578125" style="1" customWidth="1"/>
    <col min="3604" max="3604" width="11" style="1" customWidth="1"/>
    <col min="3605" max="3840" width="8.85546875" style="1"/>
    <col min="3841" max="3841" width="4.140625" style="1" customWidth="1"/>
    <col min="3842" max="3842" width="30.42578125" style="1" customWidth="1"/>
    <col min="3843" max="3843" width="6.7109375" style="1" customWidth="1"/>
    <col min="3844" max="3844" width="10.140625" style="1" customWidth="1"/>
    <col min="3845" max="3845" width="9.85546875" style="1" bestFit="1" customWidth="1"/>
    <col min="3846" max="3846" width="11.5703125" style="1" customWidth="1"/>
    <col min="3847" max="3847" width="9.85546875" style="1" bestFit="1" customWidth="1"/>
    <col min="3848" max="3848" width="11.42578125" style="1" customWidth="1"/>
    <col min="3849" max="3849" width="9.85546875" style="1" bestFit="1" customWidth="1"/>
    <col min="3850" max="3850" width="11.28515625" style="1" customWidth="1"/>
    <col min="3851" max="3851" width="9.85546875" style="1" bestFit="1" customWidth="1"/>
    <col min="3852" max="3852" width="12" style="1" customWidth="1"/>
    <col min="3853" max="3853" width="9.85546875" style="1" customWidth="1"/>
    <col min="3854" max="3854" width="11.85546875" style="1" customWidth="1"/>
    <col min="3855" max="3855" width="9.85546875" style="1" bestFit="1" customWidth="1"/>
    <col min="3856" max="3856" width="8.28515625" style="1" bestFit="1" customWidth="1"/>
    <col min="3857" max="3857" width="11.5703125" style="1" customWidth="1"/>
    <col min="3858" max="3858" width="10" style="1" customWidth="1"/>
    <col min="3859" max="3859" width="12.42578125" style="1" customWidth="1"/>
    <col min="3860" max="3860" width="11" style="1" customWidth="1"/>
    <col min="3861" max="4096" width="8.85546875" style="1"/>
    <col min="4097" max="4097" width="4.140625" style="1" customWidth="1"/>
    <col min="4098" max="4098" width="30.42578125" style="1" customWidth="1"/>
    <col min="4099" max="4099" width="6.7109375" style="1" customWidth="1"/>
    <col min="4100" max="4100" width="10.140625" style="1" customWidth="1"/>
    <col min="4101" max="4101" width="9.85546875" style="1" bestFit="1" customWidth="1"/>
    <col min="4102" max="4102" width="11.5703125" style="1" customWidth="1"/>
    <col min="4103" max="4103" width="9.85546875" style="1" bestFit="1" customWidth="1"/>
    <col min="4104" max="4104" width="11.42578125" style="1" customWidth="1"/>
    <col min="4105" max="4105" width="9.85546875" style="1" bestFit="1" customWidth="1"/>
    <col min="4106" max="4106" width="11.28515625" style="1" customWidth="1"/>
    <col min="4107" max="4107" width="9.85546875" style="1" bestFit="1" customWidth="1"/>
    <col min="4108" max="4108" width="12" style="1" customWidth="1"/>
    <col min="4109" max="4109" width="9.85546875" style="1" customWidth="1"/>
    <col min="4110" max="4110" width="11.85546875" style="1" customWidth="1"/>
    <col min="4111" max="4111" width="9.85546875" style="1" bestFit="1" customWidth="1"/>
    <col min="4112" max="4112" width="8.28515625" style="1" bestFit="1" customWidth="1"/>
    <col min="4113" max="4113" width="11.5703125" style="1" customWidth="1"/>
    <col min="4114" max="4114" width="10" style="1" customWidth="1"/>
    <col min="4115" max="4115" width="12.42578125" style="1" customWidth="1"/>
    <col min="4116" max="4116" width="11" style="1" customWidth="1"/>
    <col min="4117" max="4352" width="8.85546875" style="1"/>
    <col min="4353" max="4353" width="4.140625" style="1" customWidth="1"/>
    <col min="4354" max="4354" width="30.42578125" style="1" customWidth="1"/>
    <col min="4355" max="4355" width="6.7109375" style="1" customWidth="1"/>
    <col min="4356" max="4356" width="10.140625" style="1" customWidth="1"/>
    <col min="4357" max="4357" width="9.85546875" style="1" bestFit="1" customWidth="1"/>
    <col min="4358" max="4358" width="11.5703125" style="1" customWidth="1"/>
    <col min="4359" max="4359" width="9.85546875" style="1" bestFit="1" customWidth="1"/>
    <col min="4360" max="4360" width="11.42578125" style="1" customWidth="1"/>
    <col min="4361" max="4361" width="9.85546875" style="1" bestFit="1" customWidth="1"/>
    <col min="4362" max="4362" width="11.28515625" style="1" customWidth="1"/>
    <col min="4363" max="4363" width="9.85546875" style="1" bestFit="1" customWidth="1"/>
    <col min="4364" max="4364" width="12" style="1" customWidth="1"/>
    <col min="4365" max="4365" width="9.85546875" style="1" customWidth="1"/>
    <col min="4366" max="4366" width="11.85546875" style="1" customWidth="1"/>
    <col min="4367" max="4367" width="9.85546875" style="1" bestFit="1" customWidth="1"/>
    <col min="4368" max="4368" width="8.28515625" style="1" bestFit="1" customWidth="1"/>
    <col min="4369" max="4369" width="11.5703125" style="1" customWidth="1"/>
    <col min="4370" max="4370" width="10" style="1" customWidth="1"/>
    <col min="4371" max="4371" width="12.42578125" style="1" customWidth="1"/>
    <col min="4372" max="4372" width="11" style="1" customWidth="1"/>
    <col min="4373" max="4608" width="8.85546875" style="1"/>
    <col min="4609" max="4609" width="4.140625" style="1" customWidth="1"/>
    <col min="4610" max="4610" width="30.42578125" style="1" customWidth="1"/>
    <col min="4611" max="4611" width="6.7109375" style="1" customWidth="1"/>
    <col min="4612" max="4612" width="10.140625" style="1" customWidth="1"/>
    <col min="4613" max="4613" width="9.85546875" style="1" bestFit="1" customWidth="1"/>
    <col min="4614" max="4614" width="11.5703125" style="1" customWidth="1"/>
    <col min="4615" max="4615" width="9.85546875" style="1" bestFit="1" customWidth="1"/>
    <col min="4616" max="4616" width="11.42578125" style="1" customWidth="1"/>
    <col min="4617" max="4617" width="9.85546875" style="1" bestFit="1" customWidth="1"/>
    <col min="4618" max="4618" width="11.28515625" style="1" customWidth="1"/>
    <col min="4619" max="4619" width="9.85546875" style="1" bestFit="1" customWidth="1"/>
    <col min="4620" max="4620" width="12" style="1" customWidth="1"/>
    <col min="4621" max="4621" width="9.85546875" style="1" customWidth="1"/>
    <col min="4622" max="4622" width="11.85546875" style="1" customWidth="1"/>
    <col min="4623" max="4623" width="9.85546875" style="1" bestFit="1" customWidth="1"/>
    <col min="4624" max="4624" width="8.28515625" style="1" bestFit="1" customWidth="1"/>
    <col min="4625" max="4625" width="11.5703125" style="1" customWidth="1"/>
    <col min="4626" max="4626" width="10" style="1" customWidth="1"/>
    <col min="4627" max="4627" width="12.42578125" style="1" customWidth="1"/>
    <col min="4628" max="4628" width="11" style="1" customWidth="1"/>
    <col min="4629" max="4864" width="8.85546875" style="1"/>
    <col min="4865" max="4865" width="4.140625" style="1" customWidth="1"/>
    <col min="4866" max="4866" width="30.42578125" style="1" customWidth="1"/>
    <col min="4867" max="4867" width="6.7109375" style="1" customWidth="1"/>
    <col min="4868" max="4868" width="10.140625" style="1" customWidth="1"/>
    <col min="4869" max="4869" width="9.85546875" style="1" bestFit="1" customWidth="1"/>
    <col min="4870" max="4870" width="11.5703125" style="1" customWidth="1"/>
    <col min="4871" max="4871" width="9.85546875" style="1" bestFit="1" customWidth="1"/>
    <col min="4872" max="4872" width="11.42578125" style="1" customWidth="1"/>
    <col min="4873" max="4873" width="9.85546875" style="1" bestFit="1" customWidth="1"/>
    <col min="4874" max="4874" width="11.28515625" style="1" customWidth="1"/>
    <col min="4875" max="4875" width="9.85546875" style="1" bestFit="1" customWidth="1"/>
    <col min="4876" max="4876" width="12" style="1" customWidth="1"/>
    <col min="4877" max="4877" width="9.85546875" style="1" customWidth="1"/>
    <col min="4878" max="4878" width="11.85546875" style="1" customWidth="1"/>
    <col min="4879" max="4879" width="9.85546875" style="1" bestFit="1" customWidth="1"/>
    <col min="4880" max="4880" width="8.28515625" style="1" bestFit="1" customWidth="1"/>
    <col min="4881" max="4881" width="11.5703125" style="1" customWidth="1"/>
    <col min="4882" max="4882" width="10" style="1" customWidth="1"/>
    <col min="4883" max="4883" width="12.42578125" style="1" customWidth="1"/>
    <col min="4884" max="4884" width="11" style="1" customWidth="1"/>
    <col min="4885" max="5120" width="8.85546875" style="1"/>
    <col min="5121" max="5121" width="4.140625" style="1" customWidth="1"/>
    <col min="5122" max="5122" width="30.42578125" style="1" customWidth="1"/>
    <col min="5123" max="5123" width="6.7109375" style="1" customWidth="1"/>
    <col min="5124" max="5124" width="10.140625" style="1" customWidth="1"/>
    <col min="5125" max="5125" width="9.85546875" style="1" bestFit="1" customWidth="1"/>
    <col min="5126" max="5126" width="11.5703125" style="1" customWidth="1"/>
    <col min="5127" max="5127" width="9.85546875" style="1" bestFit="1" customWidth="1"/>
    <col min="5128" max="5128" width="11.42578125" style="1" customWidth="1"/>
    <col min="5129" max="5129" width="9.85546875" style="1" bestFit="1" customWidth="1"/>
    <col min="5130" max="5130" width="11.28515625" style="1" customWidth="1"/>
    <col min="5131" max="5131" width="9.85546875" style="1" bestFit="1" customWidth="1"/>
    <col min="5132" max="5132" width="12" style="1" customWidth="1"/>
    <col min="5133" max="5133" width="9.85546875" style="1" customWidth="1"/>
    <col min="5134" max="5134" width="11.85546875" style="1" customWidth="1"/>
    <col min="5135" max="5135" width="9.85546875" style="1" bestFit="1" customWidth="1"/>
    <col min="5136" max="5136" width="8.28515625" style="1" bestFit="1" customWidth="1"/>
    <col min="5137" max="5137" width="11.5703125" style="1" customWidth="1"/>
    <col min="5138" max="5138" width="10" style="1" customWidth="1"/>
    <col min="5139" max="5139" width="12.42578125" style="1" customWidth="1"/>
    <col min="5140" max="5140" width="11" style="1" customWidth="1"/>
    <col min="5141" max="5376" width="8.85546875" style="1"/>
    <col min="5377" max="5377" width="4.140625" style="1" customWidth="1"/>
    <col min="5378" max="5378" width="30.42578125" style="1" customWidth="1"/>
    <col min="5379" max="5379" width="6.7109375" style="1" customWidth="1"/>
    <col min="5380" max="5380" width="10.140625" style="1" customWidth="1"/>
    <col min="5381" max="5381" width="9.85546875" style="1" bestFit="1" customWidth="1"/>
    <col min="5382" max="5382" width="11.5703125" style="1" customWidth="1"/>
    <col min="5383" max="5383" width="9.85546875" style="1" bestFit="1" customWidth="1"/>
    <col min="5384" max="5384" width="11.42578125" style="1" customWidth="1"/>
    <col min="5385" max="5385" width="9.85546875" style="1" bestFit="1" customWidth="1"/>
    <col min="5386" max="5386" width="11.28515625" style="1" customWidth="1"/>
    <col min="5387" max="5387" width="9.85546875" style="1" bestFit="1" customWidth="1"/>
    <col min="5388" max="5388" width="12" style="1" customWidth="1"/>
    <col min="5389" max="5389" width="9.85546875" style="1" customWidth="1"/>
    <col min="5390" max="5390" width="11.85546875" style="1" customWidth="1"/>
    <col min="5391" max="5391" width="9.85546875" style="1" bestFit="1" customWidth="1"/>
    <col min="5392" max="5392" width="8.28515625" style="1" bestFit="1" customWidth="1"/>
    <col min="5393" max="5393" width="11.5703125" style="1" customWidth="1"/>
    <col min="5394" max="5394" width="10" style="1" customWidth="1"/>
    <col min="5395" max="5395" width="12.42578125" style="1" customWidth="1"/>
    <col min="5396" max="5396" width="11" style="1" customWidth="1"/>
    <col min="5397" max="5632" width="8.85546875" style="1"/>
    <col min="5633" max="5633" width="4.140625" style="1" customWidth="1"/>
    <col min="5634" max="5634" width="30.42578125" style="1" customWidth="1"/>
    <col min="5635" max="5635" width="6.7109375" style="1" customWidth="1"/>
    <col min="5636" max="5636" width="10.140625" style="1" customWidth="1"/>
    <col min="5637" max="5637" width="9.85546875" style="1" bestFit="1" customWidth="1"/>
    <col min="5638" max="5638" width="11.5703125" style="1" customWidth="1"/>
    <col min="5639" max="5639" width="9.85546875" style="1" bestFit="1" customWidth="1"/>
    <col min="5640" max="5640" width="11.42578125" style="1" customWidth="1"/>
    <col min="5641" max="5641" width="9.85546875" style="1" bestFit="1" customWidth="1"/>
    <col min="5642" max="5642" width="11.28515625" style="1" customWidth="1"/>
    <col min="5643" max="5643" width="9.85546875" style="1" bestFit="1" customWidth="1"/>
    <col min="5644" max="5644" width="12" style="1" customWidth="1"/>
    <col min="5645" max="5645" width="9.85546875" style="1" customWidth="1"/>
    <col min="5646" max="5646" width="11.85546875" style="1" customWidth="1"/>
    <col min="5647" max="5647" width="9.85546875" style="1" bestFit="1" customWidth="1"/>
    <col min="5648" max="5648" width="8.28515625" style="1" bestFit="1" customWidth="1"/>
    <col min="5649" max="5649" width="11.5703125" style="1" customWidth="1"/>
    <col min="5650" max="5650" width="10" style="1" customWidth="1"/>
    <col min="5651" max="5651" width="12.42578125" style="1" customWidth="1"/>
    <col min="5652" max="5652" width="11" style="1" customWidth="1"/>
    <col min="5653" max="5888" width="8.85546875" style="1"/>
    <col min="5889" max="5889" width="4.140625" style="1" customWidth="1"/>
    <col min="5890" max="5890" width="30.42578125" style="1" customWidth="1"/>
    <col min="5891" max="5891" width="6.7109375" style="1" customWidth="1"/>
    <col min="5892" max="5892" width="10.140625" style="1" customWidth="1"/>
    <col min="5893" max="5893" width="9.85546875" style="1" bestFit="1" customWidth="1"/>
    <col min="5894" max="5894" width="11.5703125" style="1" customWidth="1"/>
    <col min="5895" max="5895" width="9.85546875" style="1" bestFit="1" customWidth="1"/>
    <col min="5896" max="5896" width="11.42578125" style="1" customWidth="1"/>
    <col min="5897" max="5897" width="9.85546875" style="1" bestFit="1" customWidth="1"/>
    <col min="5898" max="5898" width="11.28515625" style="1" customWidth="1"/>
    <col min="5899" max="5899" width="9.85546875" style="1" bestFit="1" customWidth="1"/>
    <col min="5900" max="5900" width="12" style="1" customWidth="1"/>
    <col min="5901" max="5901" width="9.85546875" style="1" customWidth="1"/>
    <col min="5902" max="5902" width="11.85546875" style="1" customWidth="1"/>
    <col min="5903" max="5903" width="9.85546875" style="1" bestFit="1" customWidth="1"/>
    <col min="5904" max="5904" width="8.28515625" style="1" bestFit="1" customWidth="1"/>
    <col min="5905" max="5905" width="11.5703125" style="1" customWidth="1"/>
    <col min="5906" max="5906" width="10" style="1" customWidth="1"/>
    <col min="5907" max="5907" width="12.42578125" style="1" customWidth="1"/>
    <col min="5908" max="5908" width="11" style="1" customWidth="1"/>
    <col min="5909" max="6144" width="8.85546875" style="1"/>
    <col min="6145" max="6145" width="4.140625" style="1" customWidth="1"/>
    <col min="6146" max="6146" width="30.42578125" style="1" customWidth="1"/>
    <col min="6147" max="6147" width="6.7109375" style="1" customWidth="1"/>
    <col min="6148" max="6148" width="10.140625" style="1" customWidth="1"/>
    <col min="6149" max="6149" width="9.85546875" style="1" bestFit="1" customWidth="1"/>
    <col min="6150" max="6150" width="11.5703125" style="1" customWidth="1"/>
    <col min="6151" max="6151" width="9.85546875" style="1" bestFit="1" customWidth="1"/>
    <col min="6152" max="6152" width="11.42578125" style="1" customWidth="1"/>
    <col min="6153" max="6153" width="9.85546875" style="1" bestFit="1" customWidth="1"/>
    <col min="6154" max="6154" width="11.28515625" style="1" customWidth="1"/>
    <col min="6155" max="6155" width="9.85546875" style="1" bestFit="1" customWidth="1"/>
    <col min="6156" max="6156" width="12" style="1" customWidth="1"/>
    <col min="6157" max="6157" width="9.85546875" style="1" customWidth="1"/>
    <col min="6158" max="6158" width="11.85546875" style="1" customWidth="1"/>
    <col min="6159" max="6159" width="9.85546875" style="1" bestFit="1" customWidth="1"/>
    <col min="6160" max="6160" width="8.28515625" style="1" bestFit="1" customWidth="1"/>
    <col min="6161" max="6161" width="11.5703125" style="1" customWidth="1"/>
    <col min="6162" max="6162" width="10" style="1" customWidth="1"/>
    <col min="6163" max="6163" width="12.42578125" style="1" customWidth="1"/>
    <col min="6164" max="6164" width="11" style="1" customWidth="1"/>
    <col min="6165" max="6400" width="8.85546875" style="1"/>
    <col min="6401" max="6401" width="4.140625" style="1" customWidth="1"/>
    <col min="6402" max="6402" width="30.42578125" style="1" customWidth="1"/>
    <col min="6403" max="6403" width="6.7109375" style="1" customWidth="1"/>
    <col min="6404" max="6404" width="10.140625" style="1" customWidth="1"/>
    <col min="6405" max="6405" width="9.85546875" style="1" bestFit="1" customWidth="1"/>
    <col min="6406" max="6406" width="11.5703125" style="1" customWidth="1"/>
    <col min="6407" max="6407" width="9.85546875" style="1" bestFit="1" customWidth="1"/>
    <col min="6408" max="6408" width="11.42578125" style="1" customWidth="1"/>
    <col min="6409" max="6409" width="9.85546875" style="1" bestFit="1" customWidth="1"/>
    <col min="6410" max="6410" width="11.28515625" style="1" customWidth="1"/>
    <col min="6411" max="6411" width="9.85546875" style="1" bestFit="1" customWidth="1"/>
    <col min="6412" max="6412" width="12" style="1" customWidth="1"/>
    <col min="6413" max="6413" width="9.85546875" style="1" customWidth="1"/>
    <col min="6414" max="6414" width="11.85546875" style="1" customWidth="1"/>
    <col min="6415" max="6415" width="9.85546875" style="1" bestFit="1" customWidth="1"/>
    <col min="6416" max="6416" width="8.28515625" style="1" bestFit="1" customWidth="1"/>
    <col min="6417" max="6417" width="11.5703125" style="1" customWidth="1"/>
    <col min="6418" max="6418" width="10" style="1" customWidth="1"/>
    <col min="6419" max="6419" width="12.42578125" style="1" customWidth="1"/>
    <col min="6420" max="6420" width="11" style="1" customWidth="1"/>
    <col min="6421" max="6656" width="8.85546875" style="1"/>
    <col min="6657" max="6657" width="4.140625" style="1" customWidth="1"/>
    <col min="6658" max="6658" width="30.42578125" style="1" customWidth="1"/>
    <col min="6659" max="6659" width="6.7109375" style="1" customWidth="1"/>
    <col min="6660" max="6660" width="10.140625" style="1" customWidth="1"/>
    <col min="6661" max="6661" width="9.85546875" style="1" bestFit="1" customWidth="1"/>
    <col min="6662" max="6662" width="11.5703125" style="1" customWidth="1"/>
    <col min="6663" max="6663" width="9.85546875" style="1" bestFit="1" customWidth="1"/>
    <col min="6664" max="6664" width="11.42578125" style="1" customWidth="1"/>
    <col min="6665" max="6665" width="9.85546875" style="1" bestFit="1" customWidth="1"/>
    <col min="6666" max="6666" width="11.28515625" style="1" customWidth="1"/>
    <col min="6667" max="6667" width="9.85546875" style="1" bestFit="1" customWidth="1"/>
    <col min="6668" max="6668" width="12" style="1" customWidth="1"/>
    <col min="6669" max="6669" width="9.85546875" style="1" customWidth="1"/>
    <col min="6670" max="6670" width="11.85546875" style="1" customWidth="1"/>
    <col min="6671" max="6671" width="9.85546875" style="1" bestFit="1" customWidth="1"/>
    <col min="6672" max="6672" width="8.28515625" style="1" bestFit="1" customWidth="1"/>
    <col min="6673" max="6673" width="11.5703125" style="1" customWidth="1"/>
    <col min="6674" max="6674" width="10" style="1" customWidth="1"/>
    <col min="6675" max="6675" width="12.42578125" style="1" customWidth="1"/>
    <col min="6676" max="6676" width="11" style="1" customWidth="1"/>
    <col min="6677" max="6912" width="8.85546875" style="1"/>
    <col min="6913" max="6913" width="4.140625" style="1" customWidth="1"/>
    <col min="6914" max="6914" width="30.42578125" style="1" customWidth="1"/>
    <col min="6915" max="6915" width="6.7109375" style="1" customWidth="1"/>
    <col min="6916" max="6916" width="10.140625" style="1" customWidth="1"/>
    <col min="6917" max="6917" width="9.85546875" style="1" bestFit="1" customWidth="1"/>
    <col min="6918" max="6918" width="11.5703125" style="1" customWidth="1"/>
    <col min="6919" max="6919" width="9.85546875" style="1" bestFit="1" customWidth="1"/>
    <col min="6920" max="6920" width="11.42578125" style="1" customWidth="1"/>
    <col min="6921" max="6921" width="9.85546875" style="1" bestFit="1" customWidth="1"/>
    <col min="6922" max="6922" width="11.28515625" style="1" customWidth="1"/>
    <col min="6923" max="6923" width="9.85546875" style="1" bestFit="1" customWidth="1"/>
    <col min="6924" max="6924" width="12" style="1" customWidth="1"/>
    <col min="6925" max="6925" width="9.85546875" style="1" customWidth="1"/>
    <col min="6926" max="6926" width="11.85546875" style="1" customWidth="1"/>
    <col min="6927" max="6927" width="9.85546875" style="1" bestFit="1" customWidth="1"/>
    <col min="6928" max="6928" width="8.28515625" style="1" bestFit="1" customWidth="1"/>
    <col min="6929" max="6929" width="11.5703125" style="1" customWidth="1"/>
    <col min="6930" max="6930" width="10" style="1" customWidth="1"/>
    <col min="6931" max="6931" width="12.42578125" style="1" customWidth="1"/>
    <col min="6932" max="6932" width="11" style="1" customWidth="1"/>
    <col min="6933" max="7168" width="8.85546875" style="1"/>
    <col min="7169" max="7169" width="4.140625" style="1" customWidth="1"/>
    <col min="7170" max="7170" width="30.42578125" style="1" customWidth="1"/>
    <col min="7171" max="7171" width="6.7109375" style="1" customWidth="1"/>
    <col min="7172" max="7172" width="10.140625" style="1" customWidth="1"/>
    <col min="7173" max="7173" width="9.85546875" style="1" bestFit="1" customWidth="1"/>
    <col min="7174" max="7174" width="11.5703125" style="1" customWidth="1"/>
    <col min="7175" max="7175" width="9.85546875" style="1" bestFit="1" customWidth="1"/>
    <col min="7176" max="7176" width="11.42578125" style="1" customWidth="1"/>
    <col min="7177" max="7177" width="9.85546875" style="1" bestFit="1" customWidth="1"/>
    <col min="7178" max="7178" width="11.28515625" style="1" customWidth="1"/>
    <col min="7179" max="7179" width="9.85546875" style="1" bestFit="1" customWidth="1"/>
    <col min="7180" max="7180" width="12" style="1" customWidth="1"/>
    <col min="7181" max="7181" width="9.85546875" style="1" customWidth="1"/>
    <col min="7182" max="7182" width="11.85546875" style="1" customWidth="1"/>
    <col min="7183" max="7183" width="9.85546875" style="1" bestFit="1" customWidth="1"/>
    <col min="7184" max="7184" width="8.28515625" style="1" bestFit="1" customWidth="1"/>
    <col min="7185" max="7185" width="11.5703125" style="1" customWidth="1"/>
    <col min="7186" max="7186" width="10" style="1" customWidth="1"/>
    <col min="7187" max="7187" width="12.42578125" style="1" customWidth="1"/>
    <col min="7188" max="7188" width="11" style="1" customWidth="1"/>
    <col min="7189" max="7424" width="8.85546875" style="1"/>
    <col min="7425" max="7425" width="4.140625" style="1" customWidth="1"/>
    <col min="7426" max="7426" width="30.42578125" style="1" customWidth="1"/>
    <col min="7427" max="7427" width="6.7109375" style="1" customWidth="1"/>
    <col min="7428" max="7428" width="10.140625" style="1" customWidth="1"/>
    <col min="7429" max="7429" width="9.85546875" style="1" bestFit="1" customWidth="1"/>
    <col min="7430" max="7430" width="11.5703125" style="1" customWidth="1"/>
    <col min="7431" max="7431" width="9.85546875" style="1" bestFit="1" customWidth="1"/>
    <col min="7432" max="7432" width="11.42578125" style="1" customWidth="1"/>
    <col min="7433" max="7433" width="9.85546875" style="1" bestFit="1" customWidth="1"/>
    <col min="7434" max="7434" width="11.28515625" style="1" customWidth="1"/>
    <col min="7435" max="7435" width="9.85546875" style="1" bestFit="1" customWidth="1"/>
    <col min="7436" max="7436" width="12" style="1" customWidth="1"/>
    <col min="7437" max="7437" width="9.85546875" style="1" customWidth="1"/>
    <col min="7438" max="7438" width="11.85546875" style="1" customWidth="1"/>
    <col min="7439" max="7439" width="9.85546875" style="1" bestFit="1" customWidth="1"/>
    <col min="7440" max="7440" width="8.28515625" style="1" bestFit="1" customWidth="1"/>
    <col min="7441" max="7441" width="11.5703125" style="1" customWidth="1"/>
    <col min="7442" max="7442" width="10" style="1" customWidth="1"/>
    <col min="7443" max="7443" width="12.42578125" style="1" customWidth="1"/>
    <col min="7444" max="7444" width="11" style="1" customWidth="1"/>
    <col min="7445" max="7680" width="8.85546875" style="1"/>
    <col min="7681" max="7681" width="4.140625" style="1" customWidth="1"/>
    <col min="7682" max="7682" width="30.42578125" style="1" customWidth="1"/>
    <col min="7683" max="7683" width="6.7109375" style="1" customWidth="1"/>
    <col min="7684" max="7684" width="10.140625" style="1" customWidth="1"/>
    <col min="7685" max="7685" width="9.85546875" style="1" bestFit="1" customWidth="1"/>
    <col min="7686" max="7686" width="11.5703125" style="1" customWidth="1"/>
    <col min="7687" max="7687" width="9.85546875" style="1" bestFit="1" customWidth="1"/>
    <col min="7688" max="7688" width="11.42578125" style="1" customWidth="1"/>
    <col min="7689" max="7689" width="9.85546875" style="1" bestFit="1" customWidth="1"/>
    <col min="7690" max="7690" width="11.28515625" style="1" customWidth="1"/>
    <col min="7691" max="7691" width="9.85546875" style="1" bestFit="1" customWidth="1"/>
    <col min="7692" max="7692" width="12" style="1" customWidth="1"/>
    <col min="7693" max="7693" width="9.85546875" style="1" customWidth="1"/>
    <col min="7694" max="7694" width="11.85546875" style="1" customWidth="1"/>
    <col min="7695" max="7695" width="9.85546875" style="1" bestFit="1" customWidth="1"/>
    <col min="7696" max="7696" width="8.28515625" style="1" bestFit="1" customWidth="1"/>
    <col min="7697" max="7697" width="11.5703125" style="1" customWidth="1"/>
    <col min="7698" max="7698" width="10" style="1" customWidth="1"/>
    <col min="7699" max="7699" width="12.42578125" style="1" customWidth="1"/>
    <col min="7700" max="7700" width="11" style="1" customWidth="1"/>
    <col min="7701" max="7936" width="8.85546875" style="1"/>
    <col min="7937" max="7937" width="4.140625" style="1" customWidth="1"/>
    <col min="7938" max="7938" width="30.42578125" style="1" customWidth="1"/>
    <col min="7939" max="7939" width="6.7109375" style="1" customWidth="1"/>
    <col min="7940" max="7940" width="10.140625" style="1" customWidth="1"/>
    <col min="7941" max="7941" width="9.85546875" style="1" bestFit="1" customWidth="1"/>
    <col min="7942" max="7942" width="11.5703125" style="1" customWidth="1"/>
    <col min="7943" max="7943" width="9.85546875" style="1" bestFit="1" customWidth="1"/>
    <col min="7944" max="7944" width="11.42578125" style="1" customWidth="1"/>
    <col min="7945" max="7945" width="9.85546875" style="1" bestFit="1" customWidth="1"/>
    <col min="7946" max="7946" width="11.28515625" style="1" customWidth="1"/>
    <col min="7947" max="7947" width="9.85546875" style="1" bestFit="1" customWidth="1"/>
    <col min="7948" max="7948" width="12" style="1" customWidth="1"/>
    <col min="7949" max="7949" width="9.85546875" style="1" customWidth="1"/>
    <col min="7950" max="7950" width="11.85546875" style="1" customWidth="1"/>
    <col min="7951" max="7951" width="9.85546875" style="1" bestFit="1" customWidth="1"/>
    <col min="7952" max="7952" width="8.28515625" style="1" bestFit="1" customWidth="1"/>
    <col min="7953" max="7953" width="11.5703125" style="1" customWidth="1"/>
    <col min="7954" max="7954" width="10" style="1" customWidth="1"/>
    <col min="7955" max="7955" width="12.42578125" style="1" customWidth="1"/>
    <col min="7956" max="7956" width="11" style="1" customWidth="1"/>
    <col min="7957" max="8192" width="8.85546875" style="1"/>
    <col min="8193" max="8193" width="4.140625" style="1" customWidth="1"/>
    <col min="8194" max="8194" width="30.42578125" style="1" customWidth="1"/>
    <col min="8195" max="8195" width="6.7109375" style="1" customWidth="1"/>
    <col min="8196" max="8196" width="10.140625" style="1" customWidth="1"/>
    <col min="8197" max="8197" width="9.85546875" style="1" bestFit="1" customWidth="1"/>
    <col min="8198" max="8198" width="11.5703125" style="1" customWidth="1"/>
    <col min="8199" max="8199" width="9.85546875" style="1" bestFit="1" customWidth="1"/>
    <col min="8200" max="8200" width="11.42578125" style="1" customWidth="1"/>
    <col min="8201" max="8201" width="9.85546875" style="1" bestFit="1" customWidth="1"/>
    <col min="8202" max="8202" width="11.28515625" style="1" customWidth="1"/>
    <col min="8203" max="8203" width="9.85546875" style="1" bestFit="1" customWidth="1"/>
    <col min="8204" max="8204" width="12" style="1" customWidth="1"/>
    <col min="8205" max="8205" width="9.85546875" style="1" customWidth="1"/>
    <col min="8206" max="8206" width="11.85546875" style="1" customWidth="1"/>
    <col min="8207" max="8207" width="9.85546875" style="1" bestFit="1" customWidth="1"/>
    <col min="8208" max="8208" width="8.28515625" style="1" bestFit="1" customWidth="1"/>
    <col min="8209" max="8209" width="11.5703125" style="1" customWidth="1"/>
    <col min="8210" max="8210" width="10" style="1" customWidth="1"/>
    <col min="8211" max="8211" width="12.42578125" style="1" customWidth="1"/>
    <col min="8212" max="8212" width="11" style="1" customWidth="1"/>
    <col min="8213" max="8448" width="8.85546875" style="1"/>
    <col min="8449" max="8449" width="4.140625" style="1" customWidth="1"/>
    <col min="8450" max="8450" width="30.42578125" style="1" customWidth="1"/>
    <col min="8451" max="8451" width="6.7109375" style="1" customWidth="1"/>
    <col min="8452" max="8452" width="10.140625" style="1" customWidth="1"/>
    <col min="8453" max="8453" width="9.85546875" style="1" bestFit="1" customWidth="1"/>
    <col min="8454" max="8454" width="11.5703125" style="1" customWidth="1"/>
    <col min="8455" max="8455" width="9.85546875" style="1" bestFit="1" customWidth="1"/>
    <col min="8456" max="8456" width="11.42578125" style="1" customWidth="1"/>
    <col min="8457" max="8457" width="9.85546875" style="1" bestFit="1" customWidth="1"/>
    <col min="8458" max="8458" width="11.28515625" style="1" customWidth="1"/>
    <col min="8459" max="8459" width="9.85546875" style="1" bestFit="1" customWidth="1"/>
    <col min="8460" max="8460" width="12" style="1" customWidth="1"/>
    <col min="8461" max="8461" width="9.85546875" style="1" customWidth="1"/>
    <col min="8462" max="8462" width="11.85546875" style="1" customWidth="1"/>
    <col min="8463" max="8463" width="9.85546875" style="1" bestFit="1" customWidth="1"/>
    <col min="8464" max="8464" width="8.28515625" style="1" bestFit="1" customWidth="1"/>
    <col min="8465" max="8465" width="11.5703125" style="1" customWidth="1"/>
    <col min="8466" max="8466" width="10" style="1" customWidth="1"/>
    <col min="8467" max="8467" width="12.42578125" style="1" customWidth="1"/>
    <col min="8468" max="8468" width="11" style="1" customWidth="1"/>
    <col min="8469" max="8704" width="8.85546875" style="1"/>
    <col min="8705" max="8705" width="4.140625" style="1" customWidth="1"/>
    <col min="8706" max="8706" width="30.42578125" style="1" customWidth="1"/>
    <col min="8707" max="8707" width="6.7109375" style="1" customWidth="1"/>
    <col min="8708" max="8708" width="10.140625" style="1" customWidth="1"/>
    <col min="8709" max="8709" width="9.85546875" style="1" bestFit="1" customWidth="1"/>
    <col min="8710" max="8710" width="11.5703125" style="1" customWidth="1"/>
    <col min="8711" max="8711" width="9.85546875" style="1" bestFit="1" customWidth="1"/>
    <col min="8712" max="8712" width="11.42578125" style="1" customWidth="1"/>
    <col min="8713" max="8713" width="9.85546875" style="1" bestFit="1" customWidth="1"/>
    <col min="8714" max="8714" width="11.28515625" style="1" customWidth="1"/>
    <col min="8715" max="8715" width="9.85546875" style="1" bestFit="1" customWidth="1"/>
    <col min="8716" max="8716" width="12" style="1" customWidth="1"/>
    <col min="8717" max="8717" width="9.85546875" style="1" customWidth="1"/>
    <col min="8718" max="8718" width="11.85546875" style="1" customWidth="1"/>
    <col min="8719" max="8719" width="9.85546875" style="1" bestFit="1" customWidth="1"/>
    <col min="8720" max="8720" width="8.28515625" style="1" bestFit="1" customWidth="1"/>
    <col min="8721" max="8721" width="11.5703125" style="1" customWidth="1"/>
    <col min="8722" max="8722" width="10" style="1" customWidth="1"/>
    <col min="8723" max="8723" width="12.42578125" style="1" customWidth="1"/>
    <col min="8724" max="8724" width="11" style="1" customWidth="1"/>
    <col min="8725" max="8960" width="8.85546875" style="1"/>
    <col min="8961" max="8961" width="4.140625" style="1" customWidth="1"/>
    <col min="8962" max="8962" width="30.42578125" style="1" customWidth="1"/>
    <col min="8963" max="8963" width="6.7109375" style="1" customWidth="1"/>
    <col min="8964" max="8964" width="10.140625" style="1" customWidth="1"/>
    <col min="8965" max="8965" width="9.85546875" style="1" bestFit="1" customWidth="1"/>
    <col min="8966" max="8966" width="11.5703125" style="1" customWidth="1"/>
    <col min="8967" max="8967" width="9.85546875" style="1" bestFit="1" customWidth="1"/>
    <col min="8968" max="8968" width="11.42578125" style="1" customWidth="1"/>
    <col min="8969" max="8969" width="9.85546875" style="1" bestFit="1" customWidth="1"/>
    <col min="8970" max="8970" width="11.28515625" style="1" customWidth="1"/>
    <col min="8971" max="8971" width="9.85546875" style="1" bestFit="1" customWidth="1"/>
    <col min="8972" max="8972" width="12" style="1" customWidth="1"/>
    <col min="8973" max="8973" width="9.85546875" style="1" customWidth="1"/>
    <col min="8974" max="8974" width="11.85546875" style="1" customWidth="1"/>
    <col min="8975" max="8975" width="9.85546875" style="1" bestFit="1" customWidth="1"/>
    <col min="8976" max="8976" width="8.28515625" style="1" bestFit="1" customWidth="1"/>
    <col min="8977" max="8977" width="11.5703125" style="1" customWidth="1"/>
    <col min="8978" max="8978" width="10" style="1" customWidth="1"/>
    <col min="8979" max="8979" width="12.42578125" style="1" customWidth="1"/>
    <col min="8980" max="8980" width="11" style="1" customWidth="1"/>
    <col min="8981" max="9216" width="8.85546875" style="1"/>
    <col min="9217" max="9217" width="4.140625" style="1" customWidth="1"/>
    <col min="9218" max="9218" width="30.42578125" style="1" customWidth="1"/>
    <col min="9219" max="9219" width="6.7109375" style="1" customWidth="1"/>
    <col min="9220" max="9220" width="10.140625" style="1" customWidth="1"/>
    <col min="9221" max="9221" width="9.85546875" style="1" bestFit="1" customWidth="1"/>
    <col min="9222" max="9222" width="11.5703125" style="1" customWidth="1"/>
    <col min="9223" max="9223" width="9.85546875" style="1" bestFit="1" customWidth="1"/>
    <col min="9224" max="9224" width="11.42578125" style="1" customWidth="1"/>
    <col min="9225" max="9225" width="9.85546875" style="1" bestFit="1" customWidth="1"/>
    <col min="9226" max="9226" width="11.28515625" style="1" customWidth="1"/>
    <col min="9227" max="9227" width="9.85546875" style="1" bestFit="1" customWidth="1"/>
    <col min="9228" max="9228" width="12" style="1" customWidth="1"/>
    <col min="9229" max="9229" width="9.85546875" style="1" customWidth="1"/>
    <col min="9230" max="9230" width="11.85546875" style="1" customWidth="1"/>
    <col min="9231" max="9231" width="9.85546875" style="1" bestFit="1" customWidth="1"/>
    <col min="9232" max="9232" width="8.28515625" style="1" bestFit="1" customWidth="1"/>
    <col min="9233" max="9233" width="11.5703125" style="1" customWidth="1"/>
    <col min="9234" max="9234" width="10" style="1" customWidth="1"/>
    <col min="9235" max="9235" width="12.42578125" style="1" customWidth="1"/>
    <col min="9236" max="9236" width="11" style="1" customWidth="1"/>
    <col min="9237" max="9472" width="8.85546875" style="1"/>
    <col min="9473" max="9473" width="4.140625" style="1" customWidth="1"/>
    <col min="9474" max="9474" width="30.42578125" style="1" customWidth="1"/>
    <col min="9475" max="9475" width="6.7109375" style="1" customWidth="1"/>
    <col min="9476" max="9476" width="10.140625" style="1" customWidth="1"/>
    <col min="9477" max="9477" width="9.85546875" style="1" bestFit="1" customWidth="1"/>
    <col min="9478" max="9478" width="11.5703125" style="1" customWidth="1"/>
    <col min="9479" max="9479" width="9.85546875" style="1" bestFit="1" customWidth="1"/>
    <col min="9480" max="9480" width="11.42578125" style="1" customWidth="1"/>
    <col min="9481" max="9481" width="9.85546875" style="1" bestFit="1" customWidth="1"/>
    <col min="9482" max="9482" width="11.28515625" style="1" customWidth="1"/>
    <col min="9483" max="9483" width="9.85546875" style="1" bestFit="1" customWidth="1"/>
    <col min="9484" max="9484" width="12" style="1" customWidth="1"/>
    <col min="9485" max="9485" width="9.85546875" style="1" customWidth="1"/>
    <col min="9486" max="9486" width="11.85546875" style="1" customWidth="1"/>
    <col min="9487" max="9487" width="9.85546875" style="1" bestFit="1" customWidth="1"/>
    <col min="9488" max="9488" width="8.28515625" style="1" bestFit="1" customWidth="1"/>
    <col min="9489" max="9489" width="11.5703125" style="1" customWidth="1"/>
    <col min="9490" max="9490" width="10" style="1" customWidth="1"/>
    <col min="9491" max="9491" width="12.42578125" style="1" customWidth="1"/>
    <col min="9492" max="9492" width="11" style="1" customWidth="1"/>
    <col min="9493" max="9728" width="8.85546875" style="1"/>
    <col min="9729" max="9729" width="4.140625" style="1" customWidth="1"/>
    <col min="9730" max="9730" width="30.42578125" style="1" customWidth="1"/>
    <col min="9731" max="9731" width="6.7109375" style="1" customWidth="1"/>
    <col min="9732" max="9732" width="10.140625" style="1" customWidth="1"/>
    <col min="9733" max="9733" width="9.85546875" style="1" bestFit="1" customWidth="1"/>
    <col min="9734" max="9734" width="11.5703125" style="1" customWidth="1"/>
    <col min="9735" max="9735" width="9.85546875" style="1" bestFit="1" customWidth="1"/>
    <col min="9736" max="9736" width="11.42578125" style="1" customWidth="1"/>
    <col min="9737" max="9737" width="9.85546875" style="1" bestFit="1" customWidth="1"/>
    <col min="9738" max="9738" width="11.28515625" style="1" customWidth="1"/>
    <col min="9739" max="9739" width="9.85546875" style="1" bestFit="1" customWidth="1"/>
    <col min="9740" max="9740" width="12" style="1" customWidth="1"/>
    <col min="9741" max="9741" width="9.85546875" style="1" customWidth="1"/>
    <col min="9742" max="9742" width="11.85546875" style="1" customWidth="1"/>
    <col min="9743" max="9743" width="9.85546875" style="1" bestFit="1" customWidth="1"/>
    <col min="9744" max="9744" width="8.28515625" style="1" bestFit="1" customWidth="1"/>
    <col min="9745" max="9745" width="11.5703125" style="1" customWidth="1"/>
    <col min="9746" max="9746" width="10" style="1" customWidth="1"/>
    <col min="9747" max="9747" width="12.42578125" style="1" customWidth="1"/>
    <col min="9748" max="9748" width="11" style="1" customWidth="1"/>
    <col min="9749" max="9984" width="8.85546875" style="1"/>
    <col min="9985" max="9985" width="4.140625" style="1" customWidth="1"/>
    <col min="9986" max="9986" width="30.42578125" style="1" customWidth="1"/>
    <col min="9987" max="9987" width="6.7109375" style="1" customWidth="1"/>
    <col min="9988" max="9988" width="10.140625" style="1" customWidth="1"/>
    <col min="9989" max="9989" width="9.85546875" style="1" bestFit="1" customWidth="1"/>
    <col min="9990" max="9990" width="11.5703125" style="1" customWidth="1"/>
    <col min="9991" max="9991" width="9.85546875" style="1" bestFit="1" customWidth="1"/>
    <col min="9992" max="9992" width="11.42578125" style="1" customWidth="1"/>
    <col min="9993" max="9993" width="9.85546875" style="1" bestFit="1" customWidth="1"/>
    <col min="9994" max="9994" width="11.28515625" style="1" customWidth="1"/>
    <col min="9995" max="9995" width="9.85546875" style="1" bestFit="1" customWidth="1"/>
    <col min="9996" max="9996" width="12" style="1" customWidth="1"/>
    <col min="9997" max="9997" width="9.85546875" style="1" customWidth="1"/>
    <col min="9998" max="9998" width="11.85546875" style="1" customWidth="1"/>
    <col min="9999" max="9999" width="9.85546875" style="1" bestFit="1" customWidth="1"/>
    <col min="10000" max="10000" width="8.28515625" style="1" bestFit="1" customWidth="1"/>
    <col min="10001" max="10001" width="11.5703125" style="1" customWidth="1"/>
    <col min="10002" max="10002" width="10" style="1" customWidth="1"/>
    <col min="10003" max="10003" width="12.42578125" style="1" customWidth="1"/>
    <col min="10004" max="10004" width="11" style="1" customWidth="1"/>
    <col min="10005" max="10240" width="8.85546875" style="1"/>
    <col min="10241" max="10241" width="4.140625" style="1" customWidth="1"/>
    <col min="10242" max="10242" width="30.42578125" style="1" customWidth="1"/>
    <col min="10243" max="10243" width="6.7109375" style="1" customWidth="1"/>
    <col min="10244" max="10244" width="10.140625" style="1" customWidth="1"/>
    <col min="10245" max="10245" width="9.85546875" style="1" bestFit="1" customWidth="1"/>
    <col min="10246" max="10246" width="11.5703125" style="1" customWidth="1"/>
    <col min="10247" max="10247" width="9.85546875" style="1" bestFit="1" customWidth="1"/>
    <col min="10248" max="10248" width="11.42578125" style="1" customWidth="1"/>
    <col min="10249" max="10249" width="9.85546875" style="1" bestFit="1" customWidth="1"/>
    <col min="10250" max="10250" width="11.28515625" style="1" customWidth="1"/>
    <col min="10251" max="10251" width="9.85546875" style="1" bestFit="1" customWidth="1"/>
    <col min="10252" max="10252" width="12" style="1" customWidth="1"/>
    <col min="10253" max="10253" width="9.85546875" style="1" customWidth="1"/>
    <col min="10254" max="10254" width="11.85546875" style="1" customWidth="1"/>
    <col min="10255" max="10255" width="9.85546875" style="1" bestFit="1" customWidth="1"/>
    <col min="10256" max="10256" width="8.28515625" style="1" bestFit="1" customWidth="1"/>
    <col min="10257" max="10257" width="11.5703125" style="1" customWidth="1"/>
    <col min="10258" max="10258" width="10" style="1" customWidth="1"/>
    <col min="10259" max="10259" width="12.42578125" style="1" customWidth="1"/>
    <col min="10260" max="10260" width="11" style="1" customWidth="1"/>
    <col min="10261" max="10496" width="8.85546875" style="1"/>
    <col min="10497" max="10497" width="4.140625" style="1" customWidth="1"/>
    <col min="10498" max="10498" width="30.42578125" style="1" customWidth="1"/>
    <col min="10499" max="10499" width="6.7109375" style="1" customWidth="1"/>
    <col min="10500" max="10500" width="10.140625" style="1" customWidth="1"/>
    <col min="10501" max="10501" width="9.85546875" style="1" bestFit="1" customWidth="1"/>
    <col min="10502" max="10502" width="11.5703125" style="1" customWidth="1"/>
    <col min="10503" max="10503" width="9.85546875" style="1" bestFit="1" customWidth="1"/>
    <col min="10504" max="10504" width="11.42578125" style="1" customWidth="1"/>
    <col min="10505" max="10505" width="9.85546875" style="1" bestFit="1" customWidth="1"/>
    <col min="10506" max="10506" width="11.28515625" style="1" customWidth="1"/>
    <col min="10507" max="10507" width="9.85546875" style="1" bestFit="1" customWidth="1"/>
    <col min="10508" max="10508" width="12" style="1" customWidth="1"/>
    <col min="10509" max="10509" width="9.85546875" style="1" customWidth="1"/>
    <col min="10510" max="10510" width="11.85546875" style="1" customWidth="1"/>
    <col min="10511" max="10511" width="9.85546875" style="1" bestFit="1" customWidth="1"/>
    <col min="10512" max="10512" width="8.28515625" style="1" bestFit="1" customWidth="1"/>
    <col min="10513" max="10513" width="11.5703125" style="1" customWidth="1"/>
    <col min="10514" max="10514" width="10" style="1" customWidth="1"/>
    <col min="10515" max="10515" width="12.42578125" style="1" customWidth="1"/>
    <col min="10516" max="10516" width="11" style="1" customWidth="1"/>
    <col min="10517" max="10752" width="8.85546875" style="1"/>
    <col min="10753" max="10753" width="4.140625" style="1" customWidth="1"/>
    <col min="10754" max="10754" width="30.42578125" style="1" customWidth="1"/>
    <col min="10755" max="10755" width="6.7109375" style="1" customWidth="1"/>
    <col min="10756" max="10756" width="10.140625" style="1" customWidth="1"/>
    <col min="10757" max="10757" width="9.85546875" style="1" bestFit="1" customWidth="1"/>
    <col min="10758" max="10758" width="11.5703125" style="1" customWidth="1"/>
    <col min="10759" max="10759" width="9.85546875" style="1" bestFit="1" customWidth="1"/>
    <col min="10760" max="10760" width="11.42578125" style="1" customWidth="1"/>
    <col min="10761" max="10761" width="9.85546875" style="1" bestFit="1" customWidth="1"/>
    <col min="10762" max="10762" width="11.28515625" style="1" customWidth="1"/>
    <col min="10763" max="10763" width="9.85546875" style="1" bestFit="1" customWidth="1"/>
    <col min="10764" max="10764" width="12" style="1" customWidth="1"/>
    <col min="10765" max="10765" width="9.85546875" style="1" customWidth="1"/>
    <col min="10766" max="10766" width="11.85546875" style="1" customWidth="1"/>
    <col min="10767" max="10767" width="9.85546875" style="1" bestFit="1" customWidth="1"/>
    <col min="10768" max="10768" width="8.28515625" style="1" bestFit="1" customWidth="1"/>
    <col min="10769" max="10769" width="11.5703125" style="1" customWidth="1"/>
    <col min="10770" max="10770" width="10" style="1" customWidth="1"/>
    <col min="10771" max="10771" width="12.42578125" style="1" customWidth="1"/>
    <col min="10772" max="10772" width="11" style="1" customWidth="1"/>
    <col min="10773" max="11008" width="8.85546875" style="1"/>
    <col min="11009" max="11009" width="4.140625" style="1" customWidth="1"/>
    <col min="11010" max="11010" width="30.42578125" style="1" customWidth="1"/>
    <col min="11011" max="11011" width="6.7109375" style="1" customWidth="1"/>
    <col min="11012" max="11012" width="10.140625" style="1" customWidth="1"/>
    <col min="11013" max="11013" width="9.85546875" style="1" bestFit="1" customWidth="1"/>
    <col min="11014" max="11014" width="11.5703125" style="1" customWidth="1"/>
    <col min="11015" max="11015" width="9.85546875" style="1" bestFit="1" customWidth="1"/>
    <col min="11016" max="11016" width="11.42578125" style="1" customWidth="1"/>
    <col min="11017" max="11017" width="9.85546875" style="1" bestFit="1" customWidth="1"/>
    <col min="11018" max="11018" width="11.28515625" style="1" customWidth="1"/>
    <col min="11019" max="11019" width="9.85546875" style="1" bestFit="1" customWidth="1"/>
    <col min="11020" max="11020" width="12" style="1" customWidth="1"/>
    <col min="11021" max="11021" width="9.85546875" style="1" customWidth="1"/>
    <col min="11022" max="11022" width="11.85546875" style="1" customWidth="1"/>
    <col min="11023" max="11023" width="9.85546875" style="1" bestFit="1" customWidth="1"/>
    <col min="11024" max="11024" width="8.28515625" style="1" bestFit="1" customWidth="1"/>
    <col min="11025" max="11025" width="11.5703125" style="1" customWidth="1"/>
    <col min="11026" max="11026" width="10" style="1" customWidth="1"/>
    <col min="11027" max="11027" width="12.42578125" style="1" customWidth="1"/>
    <col min="11028" max="11028" width="11" style="1" customWidth="1"/>
    <col min="11029" max="11264" width="8.85546875" style="1"/>
    <col min="11265" max="11265" width="4.140625" style="1" customWidth="1"/>
    <col min="11266" max="11266" width="30.42578125" style="1" customWidth="1"/>
    <col min="11267" max="11267" width="6.7109375" style="1" customWidth="1"/>
    <col min="11268" max="11268" width="10.140625" style="1" customWidth="1"/>
    <col min="11269" max="11269" width="9.85546875" style="1" bestFit="1" customWidth="1"/>
    <col min="11270" max="11270" width="11.5703125" style="1" customWidth="1"/>
    <col min="11271" max="11271" width="9.85546875" style="1" bestFit="1" customWidth="1"/>
    <col min="11272" max="11272" width="11.42578125" style="1" customWidth="1"/>
    <col min="11273" max="11273" width="9.85546875" style="1" bestFit="1" customWidth="1"/>
    <col min="11274" max="11274" width="11.28515625" style="1" customWidth="1"/>
    <col min="11275" max="11275" width="9.85546875" style="1" bestFit="1" customWidth="1"/>
    <col min="11276" max="11276" width="12" style="1" customWidth="1"/>
    <col min="11277" max="11277" width="9.85546875" style="1" customWidth="1"/>
    <col min="11278" max="11278" width="11.85546875" style="1" customWidth="1"/>
    <col min="11279" max="11279" width="9.85546875" style="1" bestFit="1" customWidth="1"/>
    <col min="11280" max="11280" width="8.28515625" style="1" bestFit="1" customWidth="1"/>
    <col min="11281" max="11281" width="11.5703125" style="1" customWidth="1"/>
    <col min="11282" max="11282" width="10" style="1" customWidth="1"/>
    <col min="11283" max="11283" width="12.42578125" style="1" customWidth="1"/>
    <col min="11284" max="11284" width="11" style="1" customWidth="1"/>
    <col min="11285" max="11520" width="8.85546875" style="1"/>
    <col min="11521" max="11521" width="4.140625" style="1" customWidth="1"/>
    <col min="11522" max="11522" width="30.42578125" style="1" customWidth="1"/>
    <col min="11523" max="11523" width="6.7109375" style="1" customWidth="1"/>
    <col min="11524" max="11524" width="10.140625" style="1" customWidth="1"/>
    <col min="11525" max="11525" width="9.85546875" style="1" bestFit="1" customWidth="1"/>
    <col min="11526" max="11526" width="11.5703125" style="1" customWidth="1"/>
    <col min="11527" max="11527" width="9.85546875" style="1" bestFit="1" customWidth="1"/>
    <col min="11528" max="11528" width="11.42578125" style="1" customWidth="1"/>
    <col min="11529" max="11529" width="9.85546875" style="1" bestFit="1" customWidth="1"/>
    <col min="11530" max="11530" width="11.28515625" style="1" customWidth="1"/>
    <col min="11531" max="11531" width="9.85546875" style="1" bestFit="1" customWidth="1"/>
    <col min="11532" max="11532" width="12" style="1" customWidth="1"/>
    <col min="11533" max="11533" width="9.85546875" style="1" customWidth="1"/>
    <col min="11534" max="11534" width="11.85546875" style="1" customWidth="1"/>
    <col min="11535" max="11535" width="9.85546875" style="1" bestFit="1" customWidth="1"/>
    <col min="11536" max="11536" width="8.28515625" style="1" bestFit="1" customWidth="1"/>
    <col min="11537" max="11537" width="11.5703125" style="1" customWidth="1"/>
    <col min="11538" max="11538" width="10" style="1" customWidth="1"/>
    <col min="11539" max="11539" width="12.42578125" style="1" customWidth="1"/>
    <col min="11540" max="11540" width="11" style="1" customWidth="1"/>
    <col min="11541" max="11776" width="8.85546875" style="1"/>
    <col min="11777" max="11777" width="4.140625" style="1" customWidth="1"/>
    <col min="11778" max="11778" width="30.42578125" style="1" customWidth="1"/>
    <col min="11779" max="11779" width="6.7109375" style="1" customWidth="1"/>
    <col min="11780" max="11780" width="10.140625" style="1" customWidth="1"/>
    <col min="11781" max="11781" width="9.85546875" style="1" bestFit="1" customWidth="1"/>
    <col min="11782" max="11782" width="11.5703125" style="1" customWidth="1"/>
    <col min="11783" max="11783" width="9.85546875" style="1" bestFit="1" customWidth="1"/>
    <col min="11784" max="11784" width="11.42578125" style="1" customWidth="1"/>
    <col min="11785" max="11785" width="9.85546875" style="1" bestFit="1" customWidth="1"/>
    <col min="11786" max="11786" width="11.28515625" style="1" customWidth="1"/>
    <col min="11787" max="11787" width="9.85546875" style="1" bestFit="1" customWidth="1"/>
    <col min="11788" max="11788" width="12" style="1" customWidth="1"/>
    <col min="11789" max="11789" width="9.85546875" style="1" customWidth="1"/>
    <col min="11790" max="11790" width="11.85546875" style="1" customWidth="1"/>
    <col min="11791" max="11791" width="9.85546875" style="1" bestFit="1" customWidth="1"/>
    <col min="11792" max="11792" width="8.28515625" style="1" bestFit="1" customWidth="1"/>
    <col min="11793" max="11793" width="11.5703125" style="1" customWidth="1"/>
    <col min="11794" max="11794" width="10" style="1" customWidth="1"/>
    <col min="11795" max="11795" width="12.42578125" style="1" customWidth="1"/>
    <col min="11796" max="11796" width="11" style="1" customWidth="1"/>
    <col min="11797" max="12032" width="8.85546875" style="1"/>
    <col min="12033" max="12033" width="4.140625" style="1" customWidth="1"/>
    <col min="12034" max="12034" width="30.42578125" style="1" customWidth="1"/>
    <col min="12035" max="12035" width="6.7109375" style="1" customWidth="1"/>
    <col min="12036" max="12036" width="10.140625" style="1" customWidth="1"/>
    <col min="12037" max="12037" width="9.85546875" style="1" bestFit="1" customWidth="1"/>
    <col min="12038" max="12038" width="11.5703125" style="1" customWidth="1"/>
    <col min="12039" max="12039" width="9.85546875" style="1" bestFit="1" customWidth="1"/>
    <col min="12040" max="12040" width="11.42578125" style="1" customWidth="1"/>
    <col min="12041" max="12041" width="9.85546875" style="1" bestFit="1" customWidth="1"/>
    <col min="12042" max="12042" width="11.28515625" style="1" customWidth="1"/>
    <col min="12043" max="12043" width="9.85546875" style="1" bestFit="1" customWidth="1"/>
    <col min="12044" max="12044" width="12" style="1" customWidth="1"/>
    <col min="12045" max="12045" width="9.85546875" style="1" customWidth="1"/>
    <col min="12046" max="12046" width="11.85546875" style="1" customWidth="1"/>
    <col min="12047" max="12047" width="9.85546875" style="1" bestFit="1" customWidth="1"/>
    <col min="12048" max="12048" width="8.28515625" style="1" bestFit="1" customWidth="1"/>
    <col min="12049" max="12049" width="11.5703125" style="1" customWidth="1"/>
    <col min="12050" max="12050" width="10" style="1" customWidth="1"/>
    <col min="12051" max="12051" width="12.42578125" style="1" customWidth="1"/>
    <col min="12052" max="12052" width="11" style="1" customWidth="1"/>
    <col min="12053" max="12288" width="8.85546875" style="1"/>
    <col min="12289" max="12289" width="4.140625" style="1" customWidth="1"/>
    <col min="12290" max="12290" width="30.42578125" style="1" customWidth="1"/>
    <col min="12291" max="12291" width="6.7109375" style="1" customWidth="1"/>
    <col min="12292" max="12292" width="10.140625" style="1" customWidth="1"/>
    <col min="12293" max="12293" width="9.85546875" style="1" bestFit="1" customWidth="1"/>
    <col min="12294" max="12294" width="11.5703125" style="1" customWidth="1"/>
    <col min="12295" max="12295" width="9.85546875" style="1" bestFit="1" customWidth="1"/>
    <col min="12296" max="12296" width="11.42578125" style="1" customWidth="1"/>
    <col min="12297" max="12297" width="9.85546875" style="1" bestFit="1" customWidth="1"/>
    <col min="12298" max="12298" width="11.28515625" style="1" customWidth="1"/>
    <col min="12299" max="12299" width="9.85546875" style="1" bestFit="1" customWidth="1"/>
    <col min="12300" max="12300" width="12" style="1" customWidth="1"/>
    <col min="12301" max="12301" width="9.85546875" style="1" customWidth="1"/>
    <col min="12302" max="12302" width="11.85546875" style="1" customWidth="1"/>
    <col min="12303" max="12303" width="9.85546875" style="1" bestFit="1" customWidth="1"/>
    <col min="12304" max="12304" width="8.28515625" style="1" bestFit="1" customWidth="1"/>
    <col min="12305" max="12305" width="11.5703125" style="1" customWidth="1"/>
    <col min="12306" max="12306" width="10" style="1" customWidth="1"/>
    <col min="12307" max="12307" width="12.42578125" style="1" customWidth="1"/>
    <col min="12308" max="12308" width="11" style="1" customWidth="1"/>
    <col min="12309" max="12544" width="8.85546875" style="1"/>
    <col min="12545" max="12545" width="4.140625" style="1" customWidth="1"/>
    <col min="12546" max="12546" width="30.42578125" style="1" customWidth="1"/>
    <col min="12547" max="12547" width="6.7109375" style="1" customWidth="1"/>
    <col min="12548" max="12548" width="10.140625" style="1" customWidth="1"/>
    <col min="12549" max="12549" width="9.85546875" style="1" bestFit="1" customWidth="1"/>
    <col min="12550" max="12550" width="11.5703125" style="1" customWidth="1"/>
    <col min="12551" max="12551" width="9.85546875" style="1" bestFit="1" customWidth="1"/>
    <col min="12552" max="12552" width="11.42578125" style="1" customWidth="1"/>
    <col min="12553" max="12553" width="9.85546875" style="1" bestFit="1" customWidth="1"/>
    <col min="12554" max="12554" width="11.28515625" style="1" customWidth="1"/>
    <col min="12555" max="12555" width="9.85546875" style="1" bestFit="1" customWidth="1"/>
    <col min="12556" max="12556" width="12" style="1" customWidth="1"/>
    <col min="12557" max="12557" width="9.85546875" style="1" customWidth="1"/>
    <col min="12558" max="12558" width="11.85546875" style="1" customWidth="1"/>
    <col min="12559" max="12559" width="9.85546875" style="1" bestFit="1" customWidth="1"/>
    <col min="12560" max="12560" width="8.28515625" style="1" bestFit="1" customWidth="1"/>
    <col min="12561" max="12561" width="11.5703125" style="1" customWidth="1"/>
    <col min="12562" max="12562" width="10" style="1" customWidth="1"/>
    <col min="12563" max="12563" width="12.42578125" style="1" customWidth="1"/>
    <col min="12564" max="12564" width="11" style="1" customWidth="1"/>
    <col min="12565" max="12800" width="8.85546875" style="1"/>
    <col min="12801" max="12801" width="4.140625" style="1" customWidth="1"/>
    <col min="12802" max="12802" width="30.42578125" style="1" customWidth="1"/>
    <col min="12803" max="12803" width="6.7109375" style="1" customWidth="1"/>
    <col min="12804" max="12804" width="10.140625" style="1" customWidth="1"/>
    <col min="12805" max="12805" width="9.85546875" style="1" bestFit="1" customWidth="1"/>
    <col min="12806" max="12806" width="11.5703125" style="1" customWidth="1"/>
    <col min="12807" max="12807" width="9.85546875" style="1" bestFit="1" customWidth="1"/>
    <col min="12808" max="12808" width="11.42578125" style="1" customWidth="1"/>
    <col min="12809" max="12809" width="9.85546875" style="1" bestFit="1" customWidth="1"/>
    <col min="12810" max="12810" width="11.28515625" style="1" customWidth="1"/>
    <col min="12811" max="12811" width="9.85546875" style="1" bestFit="1" customWidth="1"/>
    <col min="12812" max="12812" width="12" style="1" customWidth="1"/>
    <col min="12813" max="12813" width="9.85546875" style="1" customWidth="1"/>
    <col min="12814" max="12814" width="11.85546875" style="1" customWidth="1"/>
    <col min="12815" max="12815" width="9.85546875" style="1" bestFit="1" customWidth="1"/>
    <col min="12816" max="12816" width="8.28515625" style="1" bestFit="1" customWidth="1"/>
    <col min="12817" max="12817" width="11.5703125" style="1" customWidth="1"/>
    <col min="12818" max="12818" width="10" style="1" customWidth="1"/>
    <col min="12819" max="12819" width="12.42578125" style="1" customWidth="1"/>
    <col min="12820" max="12820" width="11" style="1" customWidth="1"/>
    <col min="12821" max="13056" width="8.85546875" style="1"/>
    <col min="13057" max="13057" width="4.140625" style="1" customWidth="1"/>
    <col min="13058" max="13058" width="30.42578125" style="1" customWidth="1"/>
    <col min="13059" max="13059" width="6.7109375" style="1" customWidth="1"/>
    <col min="13060" max="13060" width="10.140625" style="1" customWidth="1"/>
    <col min="13061" max="13061" width="9.85546875" style="1" bestFit="1" customWidth="1"/>
    <col min="13062" max="13062" width="11.5703125" style="1" customWidth="1"/>
    <col min="13063" max="13063" width="9.85546875" style="1" bestFit="1" customWidth="1"/>
    <col min="13064" max="13064" width="11.42578125" style="1" customWidth="1"/>
    <col min="13065" max="13065" width="9.85546875" style="1" bestFit="1" customWidth="1"/>
    <col min="13066" max="13066" width="11.28515625" style="1" customWidth="1"/>
    <col min="13067" max="13067" width="9.85546875" style="1" bestFit="1" customWidth="1"/>
    <col min="13068" max="13068" width="12" style="1" customWidth="1"/>
    <col min="13069" max="13069" width="9.85546875" style="1" customWidth="1"/>
    <col min="13070" max="13070" width="11.85546875" style="1" customWidth="1"/>
    <col min="13071" max="13071" width="9.85546875" style="1" bestFit="1" customWidth="1"/>
    <col min="13072" max="13072" width="8.28515625" style="1" bestFit="1" customWidth="1"/>
    <col min="13073" max="13073" width="11.5703125" style="1" customWidth="1"/>
    <col min="13074" max="13074" width="10" style="1" customWidth="1"/>
    <col min="13075" max="13075" width="12.42578125" style="1" customWidth="1"/>
    <col min="13076" max="13076" width="11" style="1" customWidth="1"/>
    <col min="13077" max="13312" width="8.85546875" style="1"/>
    <col min="13313" max="13313" width="4.140625" style="1" customWidth="1"/>
    <col min="13314" max="13314" width="30.42578125" style="1" customWidth="1"/>
    <col min="13315" max="13315" width="6.7109375" style="1" customWidth="1"/>
    <col min="13316" max="13316" width="10.140625" style="1" customWidth="1"/>
    <col min="13317" max="13317" width="9.85546875" style="1" bestFit="1" customWidth="1"/>
    <col min="13318" max="13318" width="11.5703125" style="1" customWidth="1"/>
    <col min="13319" max="13319" width="9.85546875" style="1" bestFit="1" customWidth="1"/>
    <col min="13320" max="13320" width="11.42578125" style="1" customWidth="1"/>
    <col min="13321" max="13321" width="9.85546875" style="1" bestFit="1" customWidth="1"/>
    <col min="13322" max="13322" width="11.28515625" style="1" customWidth="1"/>
    <col min="13323" max="13323" width="9.85546875" style="1" bestFit="1" customWidth="1"/>
    <col min="13324" max="13324" width="12" style="1" customWidth="1"/>
    <col min="13325" max="13325" width="9.85546875" style="1" customWidth="1"/>
    <col min="13326" max="13326" width="11.85546875" style="1" customWidth="1"/>
    <col min="13327" max="13327" width="9.85546875" style="1" bestFit="1" customWidth="1"/>
    <col min="13328" max="13328" width="8.28515625" style="1" bestFit="1" customWidth="1"/>
    <col min="13329" max="13329" width="11.5703125" style="1" customWidth="1"/>
    <col min="13330" max="13330" width="10" style="1" customWidth="1"/>
    <col min="13331" max="13331" width="12.42578125" style="1" customWidth="1"/>
    <col min="13332" max="13332" width="11" style="1" customWidth="1"/>
    <col min="13333" max="13568" width="8.85546875" style="1"/>
    <col min="13569" max="13569" width="4.140625" style="1" customWidth="1"/>
    <col min="13570" max="13570" width="30.42578125" style="1" customWidth="1"/>
    <col min="13571" max="13571" width="6.7109375" style="1" customWidth="1"/>
    <col min="13572" max="13572" width="10.140625" style="1" customWidth="1"/>
    <col min="13573" max="13573" width="9.85546875" style="1" bestFit="1" customWidth="1"/>
    <col min="13574" max="13574" width="11.5703125" style="1" customWidth="1"/>
    <col min="13575" max="13575" width="9.85546875" style="1" bestFit="1" customWidth="1"/>
    <col min="13576" max="13576" width="11.42578125" style="1" customWidth="1"/>
    <col min="13577" max="13577" width="9.85546875" style="1" bestFit="1" customWidth="1"/>
    <col min="13578" max="13578" width="11.28515625" style="1" customWidth="1"/>
    <col min="13579" max="13579" width="9.85546875" style="1" bestFit="1" customWidth="1"/>
    <col min="13580" max="13580" width="12" style="1" customWidth="1"/>
    <col min="13581" max="13581" width="9.85546875" style="1" customWidth="1"/>
    <col min="13582" max="13582" width="11.85546875" style="1" customWidth="1"/>
    <col min="13583" max="13583" width="9.85546875" style="1" bestFit="1" customWidth="1"/>
    <col min="13584" max="13584" width="8.28515625" style="1" bestFit="1" customWidth="1"/>
    <col min="13585" max="13585" width="11.5703125" style="1" customWidth="1"/>
    <col min="13586" max="13586" width="10" style="1" customWidth="1"/>
    <col min="13587" max="13587" width="12.42578125" style="1" customWidth="1"/>
    <col min="13588" max="13588" width="11" style="1" customWidth="1"/>
    <col min="13589" max="13824" width="8.85546875" style="1"/>
    <col min="13825" max="13825" width="4.140625" style="1" customWidth="1"/>
    <col min="13826" max="13826" width="30.42578125" style="1" customWidth="1"/>
    <col min="13827" max="13827" width="6.7109375" style="1" customWidth="1"/>
    <col min="13828" max="13828" width="10.140625" style="1" customWidth="1"/>
    <col min="13829" max="13829" width="9.85546875" style="1" bestFit="1" customWidth="1"/>
    <col min="13830" max="13830" width="11.5703125" style="1" customWidth="1"/>
    <col min="13831" max="13831" width="9.85546875" style="1" bestFit="1" customWidth="1"/>
    <col min="13832" max="13832" width="11.42578125" style="1" customWidth="1"/>
    <col min="13833" max="13833" width="9.85546875" style="1" bestFit="1" customWidth="1"/>
    <col min="13834" max="13834" width="11.28515625" style="1" customWidth="1"/>
    <col min="13835" max="13835" width="9.85546875" style="1" bestFit="1" customWidth="1"/>
    <col min="13836" max="13836" width="12" style="1" customWidth="1"/>
    <col min="13837" max="13837" width="9.85546875" style="1" customWidth="1"/>
    <col min="13838" max="13838" width="11.85546875" style="1" customWidth="1"/>
    <col min="13839" max="13839" width="9.85546875" style="1" bestFit="1" customWidth="1"/>
    <col min="13840" max="13840" width="8.28515625" style="1" bestFit="1" customWidth="1"/>
    <col min="13841" max="13841" width="11.5703125" style="1" customWidth="1"/>
    <col min="13842" max="13842" width="10" style="1" customWidth="1"/>
    <col min="13843" max="13843" width="12.42578125" style="1" customWidth="1"/>
    <col min="13844" max="13844" width="11" style="1" customWidth="1"/>
    <col min="13845" max="14080" width="8.85546875" style="1"/>
    <col min="14081" max="14081" width="4.140625" style="1" customWidth="1"/>
    <col min="14082" max="14082" width="30.42578125" style="1" customWidth="1"/>
    <col min="14083" max="14083" width="6.7109375" style="1" customWidth="1"/>
    <col min="14084" max="14084" width="10.140625" style="1" customWidth="1"/>
    <col min="14085" max="14085" width="9.85546875" style="1" bestFit="1" customWidth="1"/>
    <col min="14086" max="14086" width="11.5703125" style="1" customWidth="1"/>
    <col min="14087" max="14087" width="9.85546875" style="1" bestFit="1" customWidth="1"/>
    <col min="14088" max="14088" width="11.42578125" style="1" customWidth="1"/>
    <col min="14089" max="14089" width="9.85546875" style="1" bestFit="1" customWidth="1"/>
    <col min="14090" max="14090" width="11.28515625" style="1" customWidth="1"/>
    <col min="14091" max="14091" width="9.85546875" style="1" bestFit="1" customWidth="1"/>
    <col min="14092" max="14092" width="12" style="1" customWidth="1"/>
    <col min="14093" max="14093" width="9.85546875" style="1" customWidth="1"/>
    <col min="14094" max="14094" width="11.85546875" style="1" customWidth="1"/>
    <col min="14095" max="14095" width="9.85546875" style="1" bestFit="1" customWidth="1"/>
    <col min="14096" max="14096" width="8.28515625" style="1" bestFit="1" customWidth="1"/>
    <col min="14097" max="14097" width="11.5703125" style="1" customWidth="1"/>
    <col min="14098" max="14098" width="10" style="1" customWidth="1"/>
    <col min="14099" max="14099" width="12.42578125" style="1" customWidth="1"/>
    <col min="14100" max="14100" width="11" style="1" customWidth="1"/>
    <col min="14101" max="14336" width="8.85546875" style="1"/>
    <col min="14337" max="14337" width="4.140625" style="1" customWidth="1"/>
    <col min="14338" max="14338" width="30.42578125" style="1" customWidth="1"/>
    <col min="14339" max="14339" width="6.7109375" style="1" customWidth="1"/>
    <col min="14340" max="14340" width="10.140625" style="1" customWidth="1"/>
    <col min="14341" max="14341" width="9.85546875" style="1" bestFit="1" customWidth="1"/>
    <col min="14342" max="14342" width="11.5703125" style="1" customWidth="1"/>
    <col min="14343" max="14343" width="9.85546875" style="1" bestFit="1" customWidth="1"/>
    <col min="14344" max="14344" width="11.42578125" style="1" customWidth="1"/>
    <col min="14345" max="14345" width="9.85546875" style="1" bestFit="1" customWidth="1"/>
    <col min="14346" max="14346" width="11.28515625" style="1" customWidth="1"/>
    <col min="14347" max="14347" width="9.85546875" style="1" bestFit="1" customWidth="1"/>
    <col min="14348" max="14348" width="12" style="1" customWidth="1"/>
    <col min="14349" max="14349" width="9.85546875" style="1" customWidth="1"/>
    <col min="14350" max="14350" width="11.85546875" style="1" customWidth="1"/>
    <col min="14351" max="14351" width="9.85546875" style="1" bestFit="1" customWidth="1"/>
    <col min="14352" max="14352" width="8.28515625" style="1" bestFit="1" customWidth="1"/>
    <col min="14353" max="14353" width="11.5703125" style="1" customWidth="1"/>
    <col min="14354" max="14354" width="10" style="1" customWidth="1"/>
    <col min="14355" max="14355" width="12.42578125" style="1" customWidth="1"/>
    <col min="14356" max="14356" width="11" style="1" customWidth="1"/>
    <col min="14357" max="14592" width="8.85546875" style="1"/>
    <col min="14593" max="14593" width="4.140625" style="1" customWidth="1"/>
    <col min="14594" max="14594" width="30.42578125" style="1" customWidth="1"/>
    <col min="14595" max="14595" width="6.7109375" style="1" customWidth="1"/>
    <col min="14596" max="14596" width="10.140625" style="1" customWidth="1"/>
    <col min="14597" max="14597" width="9.85546875" style="1" bestFit="1" customWidth="1"/>
    <col min="14598" max="14598" width="11.5703125" style="1" customWidth="1"/>
    <col min="14599" max="14599" width="9.85546875" style="1" bestFit="1" customWidth="1"/>
    <col min="14600" max="14600" width="11.42578125" style="1" customWidth="1"/>
    <col min="14601" max="14601" width="9.85546875" style="1" bestFit="1" customWidth="1"/>
    <col min="14602" max="14602" width="11.28515625" style="1" customWidth="1"/>
    <col min="14603" max="14603" width="9.85546875" style="1" bestFit="1" customWidth="1"/>
    <col min="14604" max="14604" width="12" style="1" customWidth="1"/>
    <col min="14605" max="14605" width="9.85546875" style="1" customWidth="1"/>
    <col min="14606" max="14606" width="11.85546875" style="1" customWidth="1"/>
    <col min="14607" max="14607" width="9.85546875" style="1" bestFit="1" customWidth="1"/>
    <col min="14608" max="14608" width="8.28515625" style="1" bestFit="1" customWidth="1"/>
    <col min="14609" max="14609" width="11.5703125" style="1" customWidth="1"/>
    <col min="14610" max="14610" width="10" style="1" customWidth="1"/>
    <col min="14611" max="14611" width="12.42578125" style="1" customWidth="1"/>
    <col min="14612" max="14612" width="11" style="1" customWidth="1"/>
    <col min="14613" max="14848" width="8.85546875" style="1"/>
    <col min="14849" max="14849" width="4.140625" style="1" customWidth="1"/>
    <col min="14850" max="14850" width="30.42578125" style="1" customWidth="1"/>
    <col min="14851" max="14851" width="6.7109375" style="1" customWidth="1"/>
    <col min="14852" max="14852" width="10.140625" style="1" customWidth="1"/>
    <col min="14853" max="14853" width="9.85546875" style="1" bestFit="1" customWidth="1"/>
    <col min="14854" max="14854" width="11.5703125" style="1" customWidth="1"/>
    <col min="14855" max="14855" width="9.85546875" style="1" bestFit="1" customWidth="1"/>
    <col min="14856" max="14856" width="11.42578125" style="1" customWidth="1"/>
    <col min="14857" max="14857" width="9.85546875" style="1" bestFit="1" customWidth="1"/>
    <col min="14858" max="14858" width="11.28515625" style="1" customWidth="1"/>
    <col min="14859" max="14859" width="9.85546875" style="1" bestFit="1" customWidth="1"/>
    <col min="14860" max="14860" width="12" style="1" customWidth="1"/>
    <col min="14861" max="14861" width="9.85546875" style="1" customWidth="1"/>
    <col min="14862" max="14862" width="11.85546875" style="1" customWidth="1"/>
    <col min="14863" max="14863" width="9.85546875" style="1" bestFit="1" customWidth="1"/>
    <col min="14864" max="14864" width="8.28515625" style="1" bestFit="1" customWidth="1"/>
    <col min="14865" max="14865" width="11.5703125" style="1" customWidth="1"/>
    <col min="14866" max="14866" width="10" style="1" customWidth="1"/>
    <col min="14867" max="14867" width="12.42578125" style="1" customWidth="1"/>
    <col min="14868" max="14868" width="11" style="1" customWidth="1"/>
    <col min="14869" max="15104" width="8.85546875" style="1"/>
    <col min="15105" max="15105" width="4.140625" style="1" customWidth="1"/>
    <col min="15106" max="15106" width="30.42578125" style="1" customWidth="1"/>
    <col min="15107" max="15107" width="6.7109375" style="1" customWidth="1"/>
    <col min="15108" max="15108" width="10.140625" style="1" customWidth="1"/>
    <col min="15109" max="15109" width="9.85546875" style="1" bestFit="1" customWidth="1"/>
    <col min="15110" max="15110" width="11.5703125" style="1" customWidth="1"/>
    <col min="15111" max="15111" width="9.85546875" style="1" bestFit="1" customWidth="1"/>
    <col min="15112" max="15112" width="11.42578125" style="1" customWidth="1"/>
    <col min="15113" max="15113" width="9.85546875" style="1" bestFit="1" customWidth="1"/>
    <col min="15114" max="15114" width="11.28515625" style="1" customWidth="1"/>
    <col min="15115" max="15115" width="9.85546875" style="1" bestFit="1" customWidth="1"/>
    <col min="15116" max="15116" width="12" style="1" customWidth="1"/>
    <col min="15117" max="15117" width="9.85546875" style="1" customWidth="1"/>
    <col min="15118" max="15118" width="11.85546875" style="1" customWidth="1"/>
    <col min="15119" max="15119" width="9.85546875" style="1" bestFit="1" customWidth="1"/>
    <col min="15120" max="15120" width="8.28515625" style="1" bestFit="1" customWidth="1"/>
    <col min="15121" max="15121" width="11.5703125" style="1" customWidth="1"/>
    <col min="15122" max="15122" width="10" style="1" customWidth="1"/>
    <col min="15123" max="15123" width="12.42578125" style="1" customWidth="1"/>
    <col min="15124" max="15124" width="11" style="1" customWidth="1"/>
    <col min="15125" max="15360" width="8.85546875" style="1"/>
    <col min="15361" max="15361" width="4.140625" style="1" customWidth="1"/>
    <col min="15362" max="15362" width="30.42578125" style="1" customWidth="1"/>
    <col min="15363" max="15363" width="6.7109375" style="1" customWidth="1"/>
    <col min="15364" max="15364" width="10.140625" style="1" customWidth="1"/>
    <col min="15365" max="15365" width="9.85546875" style="1" bestFit="1" customWidth="1"/>
    <col min="15366" max="15366" width="11.5703125" style="1" customWidth="1"/>
    <col min="15367" max="15367" width="9.85546875" style="1" bestFit="1" customWidth="1"/>
    <col min="15368" max="15368" width="11.42578125" style="1" customWidth="1"/>
    <col min="15369" max="15369" width="9.85546875" style="1" bestFit="1" customWidth="1"/>
    <col min="15370" max="15370" width="11.28515625" style="1" customWidth="1"/>
    <col min="15371" max="15371" width="9.85546875" style="1" bestFit="1" customWidth="1"/>
    <col min="15372" max="15372" width="12" style="1" customWidth="1"/>
    <col min="15373" max="15373" width="9.85546875" style="1" customWidth="1"/>
    <col min="15374" max="15374" width="11.85546875" style="1" customWidth="1"/>
    <col min="15375" max="15375" width="9.85546875" style="1" bestFit="1" customWidth="1"/>
    <col min="15376" max="15376" width="8.28515625" style="1" bestFit="1" customWidth="1"/>
    <col min="15377" max="15377" width="11.5703125" style="1" customWidth="1"/>
    <col min="15378" max="15378" width="10" style="1" customWidth="1"/>
    <col min="15379" max="15379" width="12.42578125" style="1" customWidth="1"/>
    <col min="15380" max="15380" width="11" style="1" customWidth="1"/>
    <col min="15381" max="15616" width="8.85546875" style="1"/>
    <col min="15617" max="15617" width="4.140625" style="1" customWidth="1"/>
    <col min="15618" max="15618" width="30.42578125" style="1" customWidth="1"/>
    <col min="15619" max="15619" width="6.7109375" style="1" customWidth="1"/>
    <col min="15620" max="15620" width="10.140625" style="1" customWidth="1"/>
    <col min="15621" max="15621" width="9.85546875" style="1" bestFit="1" customWidth="1"/>
    <col min="15622" max="15622" width="11.5703125" style="1" customWidth="1"/>
    <col min="15623" max="15623" width="9.85546875" style="1" bestFit="1" customWidth="1"/>
    <col min="15624" max="15624" width="11.42578125" style="1" customWidth="1"/>
    <col min="15625" max="15625" width="9.85546875" style="1" bestFit="1" customWidth="1"/>
    <col min="15626" max="15626" width="11.28515625" style="1" customWidth="1"/>
    <col min="15627" max="15627" width="9.85546875" style="1" bestFit="1" customWidth="1"/>
    <col min="15628" max="15628" width="12" style="1" customWidth="1"/>
    <col min="15629" max="15629" width="9.85546875" style="1" customWidth="1"/>
    <col min="15630" max="15630" width="11.85546875" style="1" customWidth="1"/>
    <col min="15631" max="15631" width="9.85546875" style="1" bestFit="1" customWidth="1"/>
    <col min="15632" max="15632" width="8.28515625" style="1" bestFit="1" customWidth="1"/>
    <col min="15633" max="15633" width="11.5703125" style="1" customWidth="1"/>
    <col min="15634" max="15634" width="10" style="1" customWidth="1"/>
    <col min="15635" max="15635" width="12.42578125" style="1" customWidth="1"/>
    <col min="15636" max="15636" width="11" style="1" customWidth="1"/>
    <col min="15637" max="15872" width="8.85546875" style="1"/>
    <col min="15873" max="15873" width="4.140625" style="1" customWidth="1"/>
    <col min="15874" max="15874" width="30.42578125" style="1" customWidth="1"/>
    <col min="15875" max="15875" width="6.7109375" style="1" customWidth="1"/>
    <col min="15876" max="15876" width="10.140625" style="1" customWidth="1"/>
    <col min="15877" max="15877" width="9.85546875" style="1" bestFit="1" customWidth="1"/>
    <col min="15878" max="15878" width="11.5703125" style="1" customWidth="1"/>
    <col min="15879" max="15879" width="9.85546875" style="1" bestFit="1" customWidth="1"/>
    <col min="15880" max="15880" width="11.42578125" style="1" customWidth="1"/>
    <col min="15881" max="15881" width="9.85546875" style="1" bestFit="1" customWidth="1"/>
    <col min="15882" max="15882" width="11.28515625" style="1" customWidth="1"/>
    <col min="15883" max="15883" width="9.85546875" style="1" bestFit="1" customWidth="1"/>
    <col min="15884" max="15884" width="12" style="1" customWidth="1"/>
    <col min="15885" max="15885" width="9.85546875" style="1" customWidth="1"/>
    <col min="15886" max="15886" width="11.85546875" style="1" customWidth="1"/>
    <col min="15887" max="15887" width="9.85546875" style="1" bestFit="1" customWidth="1"/>
    <col min="15888" max="15888" width="8.28515625" style="1" bestFit="1" customWidth="1"/>
    <col min="15889" max="15889" width="11.5703125" style="1" customWidth="1"/>
    <col min="15890" max="15890" width="10" style="1" customWidth="1"/>
    <col min="15891" max="15891" width="12.42578125" style="1" customWidth="1"/>
    <col min="15892" max="15892" width="11" style="1" customWidth="1"/>
    <col min="15893" max="16128" width="8.85546875" style="1"/>
    <col min="16129" max="16129" width="4.140625" style="1" customWidth="1"/>
    <col min="16130" max="16130" width="30.42578125" style="1" customWidth="1"/>
    <col min="16131" max="16131" width="6.7109375" style="1" customWidth="1"/>
    <col min="16132" max="16132" width="10.140625" style="1" customWidth="1"/>
    <col min="16133" max="16133" width="9.85546875" style="1" bestFit="1" customWidth="1"/>
    <col min="16134" max="16134" width="11.5703125" style="1" customWidth="1"/>
    <col min="16135" max="16135" width="9.85546875" style="1" bestFit="1" customWidth="1"/>
    <col min="16136" max="16136" width="11.42578125" style="1" customWidth="1"/>
    <col min="16137" max="16137" width="9.85546875" style="1" bestFit="1" customWidth="1"/>
    <col min="16138" max="16138" width="11.28515625" style="1" customWidth="1"/>
    <col min="16139" max="16139" width="9.85546875" style="1" bestFit="1" customWidth="1"/>
    <col min="16140" max="16140" width="12" style="1" customWidth="1"/>
    <col min="16141" max="16141" width="9.85546875" style="1" customWidth="1"/>
    <col min="16142" max="16142" width="11.85546875" style="1" customWidth="1"/>
    <col min="16143" max="16143" width="9.85546875" style="1" bestFit="1" customWidth="1"/>
    <col min="16144" max="16144" width="8.28515625" style="1" bestFit="1" customWidth="1"/>
    <col min="16145" max="16145" width="11.5703125" style="1" customWidth="1"/>
    <col min="16146" max="16146" width="10" style="1" customWidth="1"/>
    <col min="16147" max="16147" width="12.42578125" style="1" customWidth="1"/>
    <col min="16148" max="16148" width="11" style="1" customWidth="1"/>
    <col min="16149" max="16383" width="8.85546875" style="1"/>
    <col min="16384" max="16384" width="8.85546875" style="1" customWidth="1"/>
  </cols>
  <sheetData>
    <row r="1" spans="1:22" s="3" customFormat="1" ht="12" x14ac:dyDescent="0.25">
      <c r="F1" s="4"/>
      <c r="G1" s="4"/>
      <c r="H1" s="4"/>
      <c r="V1" s="5" t="s">
        <v>0</v>
      </c>
    </row>
    <row r="2" spans="1:22" s="3" customFormat="1" ht="12" x14ac:dyDescent="0.25">
      <c r="F2" s="4"/>
      <c r="G2" s="4"/>
      <c r="H2" s="4"/>
      <c r="V2" s="5" t="s">
        <v>1</v>
      </c>
    </row>
    <row r="3" spans="1:22" s="6" customFormat="1" ht="11.25" x14ac:dyDescent="0.25"/>
    <row r="4" spans="1:22" ht="15.75" x14ac:dyDescent="0.25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</row>
    <row r="5" spans="1:22" ht="15.75" x14ac:dyDescent="0.25">
      <c r="A5" s="48" t="s">
        <v>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</row>
    <row r="6" spans="1:22" ht="15.75" x14ac:dyDescent="0.25">
      <c r="A6" s="49" t="s">
        <v>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</row>
    <row r="7" spans="1:22" s="7" customFormat="1" ht="11.25" x14ac:dyDescent="0.25">
      <c r="T7" s="6"/>
      <c r="U7" s="6"/>
    </row>
    <row r="8" spans="1:22" s="8" customFormat="1" ht="15.75" customHeight="1" x14ac:dyDescent="0.25">
      <c r="A8" s="50" t="s">
        <v>5</v>
      </c>
      <c r="B8" s="50"/>
      <c r="C8" s="50"/>
      <c r="D8" s="50"/>
      <c r="E8" s="51">
        <f>SUMIF(V103,"&gt;0")</f>
        <v>1342295.9100000004</v>
      </c>
      <c r="F8" s="51"/>
      <c r="G8" s="52" t="s">
        <v>6</v>
      </c>
      <c r="H8" s="52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7</v>
      </c>
      <c r="V8" s="12"/>
    </row>
    <row r="9" spans="1:22" s="6" customFormat="1" ht="11.25" x14ac:dyDescent="0.25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8</v>
      </c>
      <c r="V9" s="17"/>
    </row>
    <row r="10" spans="1:22" ht="15" customHeight="1" x14ac:dyDescent="0.25">
      <c r="A10" s="54" t="s">
        <v>9</v>
      </c>
      <c r="B10" s="54" t="s">
        <v>34</v>
      </c>
      <c r="C10" s="54" t="s">
        <v>35</v>
      </c>
      <c r="D10" s="54"/>
      <c r="E10" s="55" t="s">
        <v>10</v>
      </c>
      <c r="F10" s="55"/>
      <c r="G10" s="55" t="s">
        <v>11</v>
      </c>
      <c r="H10" s="55"/>
      <c r="I10" s="55" t="s">
        <v>12</v>
      </c>
      <c r="J10" s="55"/>
      <c r="K10" s="55" t="s">
        <v>13</v>
      </c>
      <c r="L10" s="55"/>
      <c r="M10" s="55" t="s">
        <v>14</v>
      </c>
      <c r="N10" s="55"/>
      <c r="O10" s="55" t="s">
        <v>15</v>
      </c>
      <c r="P10" s="55"/>
      <c r="Q10" s="65" t="s">
        <v>16</v>
      </c>
      <c r="R10" s="54" t="s">
        <v>17</v>
      </c>
      <c r="S10" s="54" t="s">
        <v>18</v>
      </c>
      <c r="T10" s="54" t="s">
        <v>19</v>
      </c>
      <c r="U10" s="54" t="s">
        <v>20</v>
      </c>
      <c r="V10" s="65" t="s">
        <v>21</v>
      </c>
    </row>
    <row r="11" spans="1:22" ht="27" customHeight="1" x14ac:dyDescent="0.25">
      <c r="A11" s="54"/>
      <c r="B11" s="54"/>
      <c r="C11" s="54"/>
      <c r="D11" s="54"/>
      <c r="E11" s="53" t="s">
        <v>129</v>
      </c>
      <c r="F11" s="53"/>
      <c r="G11" s="53" t="s">
        <v>193</v>
      </c>
      <c r="H11" s="53"/>
      <c r="I11" s="53" t="s">
        <v>192</v>
      </c>
      <c r="J11" s="53"/>
      <c r="K11" s="53"/>
      <c r="L11" s="53"/>
      <c r="M11" s="53"/>
      <c r="N11" s="53"/>
      <c r="O11" s="53"/>
      <c r="P11" s="53"/>
      <c r="Q11" s="65"/>
      <c r="R11" s="54"/>
      <c r="S11" s="54"/>
      <c r="T11" s="54"/>
      <c r="U11" s="54"/>
      <c r="V11" s="65"/>
    </row>
    <row r="12" spans="1:22" ht="27" customHeight="1" x14ac:dyDescent="0.25">
      <c r="A12" s="54"/>
      <c r="B12" s="54"/>
      <c r="C12" s="18" t="s">
        <v>22</v>
      </c>
      <c r="D12" s="20" t="s">
        <v>23</v>
      </c>
      <c r="E12" s="19" t="s">
        <v>24</v>
      </c>
      <c r="F12" s="19" t="s">
        <v>25</v>
      </c>
      <c r="G12" s="19" t="s">
        <v>24</v>
      </c>
      <c r="H12" s="19" t="s">
        <v>25</v>
      </c>
      <c r="I12" s="19" t="s">
        <v>24</v>
      </c>
      <c r="J12" s="19" t="s">
        <v>25</v>
      </c>
      <c r="K12" s="19" t="s">
        <v>24</v>
      </c>
      <c r="L12" s="19" t="s">
        <v>25</v>
      </c>
      <c r="M12" s="19" t="s">
        <v>24</v>
      </c>
      <c r="N12" s="19" t="s">
        <v>25</v>
      </c>
      <c r="O12" s="19" t="s">
        <v>24</v>
      </c>
      <c r="P12" s="19" t="s">
        <v>25</v>
      </c>
      <c r="Q12" s="65"/>
      <c r="R12" s="54"/>
      <c r="S12" s="54"/>
      <c r="T12" s="54"/>
      <c r="U12" s="54"/>
      <c r="V12" s="65"/>
    </row>
    <row r="13" spans="1:22" ht="27" customHeight="1" x14ac:dyDescent="0.25">
      <c r="A13" s="18">
        <v>1</v>
      </c>
      <c r="B13" s="44" t="s">
        <v>36</v>
      </c>
      <c r="C13" s="67" t="s">
        <v>37</v>
      </c>
      <c r="D13" s="20">
        <v>150</v>
      </c>
      <c r="E13" s="42">
        <v>210</v>
      </c>
      <c r="F13" s="43">
        <f t="shared" ref="F13:F61" si="0">E13*D13</f>
        <v>31500</v>
      </c>
      <c r="G13" s="21">
        <v>220</v>
      </c>
      <c r="H13" s="23">
        <f t="shared" ref="H13:H61" si="1">G13*D13</f>
        <v>33000</v>
      </c>
      <c r="I13" s="21">
        <v>230</v>
      </c>
      <c r="J13" s="43">
        <f t="shared" ref="J13:J61" si="2">I13*D13</f>
        <v>34500</v>
      </c>
      <c r="K13" s="24"/>
      <c r="L13" s="22"/>
      <c r="M13" s="22"/>
      <c r="N13" s="22"/>
      <c r="O13" s="22"/>
      <c r="P13" s="23"/>
      <c r="Q13" s="22">
        <f t="shared" ref="Q13:Q61" si="3">ROUND(AVERAGE(E13,G13,I13,K13,M13),2)</f>
        <v>220</v>
      </c>
      <c r="R13" s="25">
        <f t="shared" ref="R13:R61" si="4">COUNTA(E13,G13,I13,K13,M13)</f>
        <v>3</v>
      </c>
      <c r="S13" s="25">
        <f t="shared" ref="S13:S61" si="5">SQRT((IF(E13&gt;0,POWER(E13-Q13,2),0)+IF(G13&gt;0,POWER(G13-Q13,2),0)+IF(I13&gt;0,POWER(I13-Q13,2),0)+IF(K13&gt;0,POWER(K13-Q13,2),0)+IF(M13&gt;0,POWER(M13-Q13,2),0))/(R13-1))</f>
        <v>10</v>
      </c>
      <c r="T13" s="26">
        <f t="shared" ref="T13:T61" si="6">S13/Q13*100</f>
        <v>4.5454545454545459</v>
      </c>
      <c r="U13" s="26" t="str">
        <f t="shared" ref="U13:U61" si="7">IF(T13&lt;33,$U$8,$U$9)</f>
        <v>ОДН</v>
      </c>
      <c r="V13" s="27">
        <f t="shared" ref="V13:V61" si="8">D13*Q13</f>
        <v>33000</v>
      </c>
    </row>
    <row r="14" spans="1:22" ht="27" customHeight="1" x14ac:dyDescent="0.25">
      <c r="A14" s="18">
        <v>2</v>
      </c>
      <c r="B14" s="44" t="s">
        <v>38</v>
      </c>
      <c r="C14" s="67" t="s">
        <v>37</v>
      </c>
      <c r="D14" s="20">
        <v>500</v>
      </c>
      <c r="E14" s="42">
        <v>18.5</v>
      </c>
      <c r="F14" s="43">
        <f t="shared" si="0"/>
        <v>9250</v>
      </c>
      <c r="G14" s="21">
        <v>19.399999999999999</v>
      </c>
      <c r="H14" s="23">
        <f t="shared" si="1"/>
        <v>9700</v>
      </c>
      <c r="I14" s="21">
        <v>21</v>
      </c>
      <c r="J14" s="43">
        <f t="shared" si="2"/>
        <v>10500</v>
      </c>
      <c r="K14" s="24"/>
      <c r="L14" s="22"/>
      <c r="M14" s="22"/>
      <c r="N14" s="22"/>
      <c r="O14" s="22"/>
      <c r="P14" s="23"/>
      <c r="Q14" s="22">
        <f t="shared" si="3"/>
        <v>19.63</v>
      </c>
      <c r="R14" s="25">
        <f t="shared" si="4"/>
        <v>3</v>
      </c>
      <c r="S14" s="25">
        <f t="shared" si="5"/>
        <v>1.2662345754243169</v>
      </c>
      <c r="T14" s="26">
        <f t="shared" si="6"/>
        <v>6.4505072614585686</v>
      </c>
      <c r="U14" s="26" t="str">
        <f t="shared" si="7"/>
        <v>ОДН</v>
      </c>
      <c r="V14" s="27">
        <f t="shared" si="8"/>
        <v>9815</v>
      </c>
    </row>
    <row r="15" spans="1:22" ht="27" customHeight="1" x14ac:dyDescent="0.25">
      <c r="A15" s="18">
        <v>3</v>
      </c>
      <c r="B15" s="44" t="s">
        <v>39</v>
      </c>
      <c r="C15" s="67" t="s">
        <v>37</v>
      </c>
      <c r="D15" s="20">
        <v>500</v>
      </c>
      <c r="E15" s="42">
        <v>37</v>
      </c>
      <c r="F15" s="43">
        <f t="shared" si="0"/>
        <v>18500</v>
      </c>
      <c r="G15" s="21">
        <v>38.799999999999997</v>
      </c>
      <c r="H15" s="23">
        <f t="shared" si="1"/>
        <v>19400</v>
      </c>
      <c r="I15" s="21">
        <v>40</v>
      </c>
      <c r="J15" s="43">
        <f t="shared" si="2"/>
        <v>20000</v>
      </c>
      <c r="K15" s="24"/>
      <c r="L15" s="22"/>
      <c r="M15" s="22"/>
      <c r="N15" s="22"/>
      <c r="O15" s="22"/>
      <c r="P15" s="23"/>
      <c r="Q15" s="22">
        <f t="shared" si="3"/>
        <v>38.6</v>
      </c>
      <c r="R15" s="25">
        <f t="shared" si="4"/>
        <v>3</v>
      </c>
      <c r="S15" s="25">
        <f t="shared" si="5"/>
        <v>1.5099668870541498</v>
      </c>
      <c r="T15" s="26">
        <f t="shared" si="6"/>
        <v>3.911831313611787</v>
      </c>
      <c r="U15" s="26" t="str">
        <f t="shared" si="7"/>
        <v>ОДН</v>
      </c>
      <c r="V15" s="27">
        <f t="shared" si="8"/>
        <v>19300</v>
      </c>
    </row>
    <row r="16" spans="1:22" ht="27" customHeight="1" x14ac:dyDescent="0.25">
      <c r="A16" s="18">
        <v>4</v>
      </c>
      <c r="B16" s="44" t="s">
        <v>40</v>
      </c>
      <c r="C16" s="67" t="s">
        <v>37</v>
      </c>
      <c r="D16" s="20">
        <v>150</v>
      </c>
      <c r="E16" s="42">
        <v>180</v>
      </c>
      <c r="F16" s="43">
        <f t="shared" si="0"/>
        <v>27000</v>
      </c>
      <c r="G16" s="21">
        <v>189</v>
      </c>
      <c r="H16" s="23">
        <f t="shared" si="1"/>
        <v>28350</v>
      </c>
      <c r="I16" s="21">
        <v>195</v>
      </c>
      <c r="J16" s="43">
        <f t="shared" si="2"/>
        <v>29250</v>
      </c>
      <c r="K16" s="24"/>
      <c r="L16" s="22"/>
      <c r="M16" s="22"/>
      <c r="N16" s="22"/>
      <c r="O16" s="22"/>
      <c r="P16" s="23"/>
      <c r="Q16" s="22">
        <f t="shared" si="3"/>
        <v>188</v>
      </c>
      <c r="R16" s="25">
        <f t="shared" si="4"/>
        <v>3</v>
      </c>
      <c r="S16" s="25">
        <f t="shared" si="5"/>
        <v>7.5498344352707498</v>
      </c>
      <c r="T16" s="26">
        <f t="shared" si="6"/>
        <v>4.0158693804631644</v>
      </c>
      <c r="U16" s="26" t="str">
        <f t="shared" si="7"/>
        <v>ОДН</v>
      </c>
      <c r="V16" s="27">
        <f t="shared" si="8"/>
        <v>28200</v>
      </c>
    </row>
    <row r="17" spans="1:22" ht="27" customHeight="1" x14ac:dyDescent="0.25">
      <c r="A17" s="18">
        <v>5</v>
      </c>
      <c r="B17" s="44" t="s">
        <v>41</v>
      </c>
      <c r="C17" s="67" t="s">
        <v>37</v>
      </c>
      <c r="D17" s="20">
        <v>200</v>
      </c>
      <c r="E17" s="42">
        <v>330</v>
      </c>
      <c r="F17" s="43">
        <f t="shared" si="0"/>
        <v>66000</v>
      </c>
      <c r="G17" s="21">
        <v>346</v>
      </c>
      <c r="H17" s="23">
        <f t="shared" si="1"/>
        <v>69200</v>
      </c>
      <c r="I17" s="21">
        <v>350</v>
      </c>
      <c r="J17" s="43">
        <f t="shared" si="2"/>
        <v>70000</v>
      </c>
      <c r="K17" s="24"/>
      <c r="L17" s="22"/>
      <c r="M17" s="22"/>
      <c r="N17" s="22"/>
      <c r="O17" s="22"/>
      <c r="P17" s="23"/>
      <c r="Q17" s="22">
        <f t="shared" si="3"/>
        <v>342</v>
      </c>
      <c r="R17" s="25">
        <f t="shared" si="4"/>
        <v>3</v>
      </c>
      <c r="S17" s="25">
        <f t="shared" si="5"/>
        <v>10.583005244258363</v>
      </c>
      <c r="T17" s="26">
        <f t="shared" si="6"/>
        <v>3.0944459778533226</v>
      </c>
      <c r="U17" s="26" t="str">
        <f t="shared" si="7"/>
        <v>ОДН</v>
      </c>
      <c r="V17" s="27">
        <f t="shared" si="8"/>
        <v>68400</v>
      </c>
    </row>
    <row r="18" spans="1:22" ht="27" customHeight="1" x14ac:dyDescent="0.25">
      <c r="A18" s="18">
        <v>6</v>
      </c>
      <c r="B18" s="44" t="s">
        <v>42</v>
      </c>
      <c r="C18" s="67" t="s">
        <v>37</v>
      </c>
      <c r="D18" s="20">
        <v>100</v>
      </c>
      <c r="E18" s="42">
        <v>15</v>
      </c>
      <c r="F18" s="43">
        <f t="shared" si="0"/>
        <v>1500</v>
      </c>
      <c r="G18" s="21">
        <v>15.75</v>
      </c>
      <c r="H18" s="23">
        <f t="shared" si="1"/>
        <v>1575</v>
      </c>
      <c r="I18" s="21">
        <v>17</v>
      </c>
      <c r="J18" s="43">
        <f t="shared" si="2"/>
        <v>1700</v>
      </c>
      <c r="K18" s="24"/>
      <c r="L18" s="22"/>
      <c r="M18" s="22"/>
      <c r="N18" s="22"/>
      <c r="O18" s="22"/>
      <c r="P18" s="23"/>
      <c r="Q18" s="22">
        <f t="shared" si="3"/>
        <v>15.92</v>
      </c>
      <c r="R18" s="25">
        <f t="shared" si="4"/>
        <v>3</v>
      </c>
      <c r="S18" s="25">
        <f t="shared" si="5"/>
        <v>1.0103712189091689</v>
      </c>
      <c r="T18" s="26">
        <f t="shared" si="6"/>
        <v>6.3465528825952831</v>
      </c>
      <c r="U18" s="26" t="str">
        <f t="shared" si="7"/>
        <v>ОДН</v>
      </c>
      <c r="V18" s="27">
        <f t="shared" si="8"/>
        <v>1592</v>
      </c>
    </row>
    <row r="19" spans="1:22" ht="27" customHeight="1" x14ac:dyDescent="0.25">
      <c r="A19" s="18">
        <v>7</v>
      </c>
      <c r="B19" s="44" t="s">
        <v>43</v>
      </c>
      <c r="C19" s="67" t="s">
        <v>37</v>
      </c>
      <c r="D19" s="20">
        <v>100</v>
      </c>
      <c r="E19" s="42">
        <v>20</v>
      </c>
      <c r="F19" s="43">
        <f t="shared" si="0"/>
        <v>2000</v>
      </c>
      <c r="G19" s="21">
        <v>21</v>
      </c>
      <c r="H19" s="23">
        <f t="shared" si="1"/>
        <v>2100</v>
      </c>
      <c r="I19" s="21">
        <v>25</v>
      </c>
      <c r="J19" s="43">
        <f t="shared" si="2"/>
        <v>2500</v>
      </c>
      <c r="K19" s="24"/>
      <c r="L19" s="22"/>
      <c r="M19" s="22"/>
      <c r="N19" s="22"/>
      <c r="O19" s="22"/>
      <c r="P19" s="23"/>
      <c r="Q19" s="22">
        <f t="shared" si="3"/>
        <v>22</v>
      </c>
      <c r="R19" s="25">
        <f t="shared" si="4"/>
        <v>3</v>
      </c>
      <c r="S19" s="25">
        <f t="shared" si="5"/>
        <v>2.6457513110645907</v>
      </c>
      <c r="T19" s="26">
        <f t="shared" si="6"/>
        <v>12.026142323020867</v>
      </c>
      <c r="U19" s="26" t="str">
        <f t="shared" si="7"/>
        <v>ОДН</v>
      </c>
      <c r="V19" s="27">
        <f t="shared" si="8"/>
        <v>2200</v>
      </c>
    </row>
    <row r="20" spans="1:22" ht="27" customHeight="1" x14ac:dyDescent="0.25">
      <c r="A20" s="18">
        <v>8</v>
      </c>
      <c r="B20" s="44" t="s">
        <v>44</v>
      </c>
      <c r="C20" s="67" t="s">
        <v>37</v>
      </c>
      <c r="D20" s="20">
        <v>100</v>
      </c>
      <c r="E20" s="42">
        <v>25</v>
      </c>
      <c r="F20" s="43">
        <f t="shared" si="0"/>
        <v>2500</v>
      </c>
      <c r="G20" s="21">
        <v>26.25</v>
      </c>
      <c r="H20" s="23">
        <f t="shared" si="1"/>
        <v>2625</v>
      </c>
      <c r="I20" s="21">
        <v>30</v>
      </c>
      <c r="J20" s="43">
        <f t="shared" si="2"/>
        <v>3000</v>
      </c>
      <c r="K20" s="24"/>
      <c r="L20" s="22"/>
      <c r="M20" s="22"/>
      <c r="N20" s="22"/>
      <c r="O20" s="22"/>
      <c r="P20" s="23"/>
      <c r="Q20" s="22">
        <f t="shared" si="3"/>
        <v>27.08</v>
      </c>
      <c r="R20" s="25">
        <f t="shared" si="4"/>
        <v>3</v>
      </c>
      <c r="S20" s="25">
        <f t="shared" si="5"/>
        <v>2.6020857018937713</v>
      </c>
      <c r="T20" s="26">
        <f t="shared" si="6"/>
        <v>9.6088836849843844</v>
      </c>
      <c r="U20" s="26" t="str">
        <f t="shared" si="7"/>
        <v>ОДН</v>
      </c>
      <c r="V20" s="27">
        <f t="shared" si="8"/>
        <v>2708</v>
      </c>
    </row>
    <row r="21" spans="1:22" ht="27" customHeight="1" x14ac:dyDescent="0.25">
      <c r="A21" s="18">
        <v>9</v>
      </c>
      <c r="B21" s="44" t="s">
        <v>45</v>
      </c>
      <c r="C21" s="67" t="s">
        <v>37</v>
      </c>
      <c r="D21" s="20">
        <v>100</v>
      </c>
      <c r="E21" s="42">
        <v>70</v>
      </c>
      <c r="F21" s="43">
        <f t="shared" si="0"/>
        <v>7000</v>
      </c>
      <c r="G21" s="21">
        <v>73.5</v>
      </c>
      <c r="H21" s="23">
        <f t="shared" si="1"/>
        <v>7350</v>
      </c>
      <c r="I21" s="21">
        <v>75</v>
      </c>
      <c r="J21" s="43">
        <f t="shared" si="2"/>
        <v>7500</v>
      </c>
      <c r="K21" s="24"/>
      <c r="L21" s="22"/>
      <c r="M21" s="22"/>
      <c r="N21" s="22"/>
      <c r="O21" s="22"/>
      <c r="P21" s="23"/>
      <c r="Q21" s="22">
        <f t="shared" si="3"/>
        <v>72.83</v>
      </c>
      <c r="R21" s="25">
        <f t="shared" si="4"/>
        <v>3</v>
      </c>
      <c r="S21" s="25">
        <f t="shared" si="5"/>
        <v>2.5658039675703987</v>
      </c>
      <c r="T21" s="26">
        <f t="shared" si="6"/>
        <v>3.523004211959905</v>
      </c>
      <c r="U21" s="26" t="str">
        <f t="shared" si="7"/>
        <v>ОДН</v>
      </c>
      <c r="V21" s="27">
        <f t="shared" si="8"/>
        <v>7283</v>
      </c>
    </row>
    <row r="22" spans="1:22" ht="27" customHeight="1" x14ac:dyDescent="0.25">
      <c r="A22" s="18">
        <v>10</v>
      </c>
      <c r="B22" s="44" t="s">
        <v>46</v>
      </c>
      <c r="C22" s="67" t="s">
        <v>37</v>
      </c>
      <c r="D22" s="20">
        <v>100</v>
      </c>
      <c r="E22" s="42">
        <v>90</v>
      </c>
      <c r="F22" s="43">
        <f t="shared" si="0"/>
        <v>9000</v>
      </c>
      <c r="G22" s="21">
        <v>94.5</v>
      </c>
      <c r="H22" s="23">
        <f t="shared" si="1"/>
        <v>9450</v>
      </c>
      <c r="I22" s="21">
        <v>100</v>
      </c>
      <c r="J22" s="43">
        <f t="shared" si="2"/>
        <v>10000</v>
      </c>
      <c r="K22" s="24"/>
      <c r="L22" s="22"/>
      <c r="M22" s="22"/>
      <c r="N22" s="22"/>
      <c r="O22" s="22"/>
      <c r="P22" s="23"/>
      <c r="Q22" s="22">
        <f t="shared" si="3"/>
        <v>94.83</v>
      </c>
      <c r="R22" s="25">
        <f t="shared" si="4"/>
        <v>3</v>
      </c>
      <c r="S22" s="25">
        <f t="shared" si="5"/>
        <v>5.0083280643344441</v>
      </c>
      <c r="T22" s="26">
        <f t="shared" si="6"/>
        <v>5.2813751601122476</v>
      </c>
      <c r="U22" s="26" t="str">
        <f t="shared" si="7"/>
        <v>ОДН</v>
      </c>
      <c r="V22" s="27">
        <f t="shared" si="8"/>
        <v>9483</v>
      </c>
    </row>
    <row r="23" spans="1:22" ht="27" customHeight="1" x14ac:dyDescent="0.25">
      <c r="A23" s="18">
        <v>11</v>
      </c>
      <c r="B23" s="44" t="s">
        <v>47</v>
      </c>
      <c r="C23" s="67" t="s">
        <v>37</v>
      </c>
      <c r="D23" s="20">
        <v>70</v>
      </c>
      <c r="E23" s="42">
        <v>160</v>
      </c>
      <c r="F23" s="43">
        <f t="shared" si="0"/>
        <v>11200</v>
      </c>
      <c r="G23" s="21">
        <v>168</v>
      </c>
      <c r="H23" s="23">
        <f t="shared" si="1"/>
        <v>11760</v>
      </c>
      <c r="I23" s="21">
        <v>170</v>
      </c>
      <c r="J23" s="43">
        <f t="shared" si="2"/>
        <v>11900</v>
      </c>
      <c r="K23" s="24"/>
      <c r="L23" s="22"/>
      <c r="M23" s="22"/>
      <c r="N23" s="22"/>
      <c r="O23" s="22"/>
      <c r="P23" s="23"/>
      <c r="Q23" s="22">
        <f t="shared" si="3"/>
        <v>166</v>
      </c>
      <c r="R23" s="25">
        <f t="shared" si="4"/>
        <v>3</v>
      </c>
      <c r="S23" s="25">
        <f t="shared" si="5"/>
        <v>5.2915026221291814</v>
      </c>
      <c r="T23" s="26">
        <f t="shared" si="6"/>
        <v>3.1876521820055315</v>
      </c>
      <c r="U23" s="26" t="str">
        <f t="shared" si="7"/>
        <v>ОДН</v>
      </c>
      <c r="V23" s="27">
        <f t="shared" si="8"/>
        <v>11620</v>
      </c>
    </row>
    <row r="24" spans="1:22" ht="27" customHeight="1" x14ac:dyDescent="0.25">
      <c r="A24" s="18">
        <v>12</v>
      </c>
      <c r="B24" s="44" t="s">
        <v>48</v>
      </c>
      <c r="C24" s="67" t="s">
        <v>37</v>
      </c>
      <c r="D24" s="20">
        <v>80</v>
      </c>
      <c r="E24" s="42">
        <v>900</v>
      </c>
      <c r="F24" s="43">
        <f t="shared" si="0"/>
        <v>72000</v>
      </c>
      <c r="G24" s="21">
        <v>945</v>
      </c>
      <c r="H24" s="23">
        <f t="shared" si="1"/>
        <v>75600</v>
      </c>
      <c r="I24" s="21">
        <v>950</v>
      </c>
      <c r="J24" s="43">
        <f t="shared" si="2"/>
        <v>76000</v>
      </c>
      <c r="K24" s="24"/>
      <c r="L24" s="22"/>
      <c r="M24" s="22"/>
      <c r="N24" s="22"/>
      <c r="O24" s="22"/>
      <c r="P24" s="23"/>
      <c r="Q24" s="22">
        <f t="shared" si="3"/>
        <v>931.67</v>
      </c>
      <c r="R24" s="25">
        <f t="shared" si="4"/>
        <v>3</v>
      </c>
      <c r="S24" s="25">
        <f t="shared" si="5"/>
        <v>27.537853039044276</v>
      </c>
      <c r="T24" s="26">
        <f t="shared" si="6"/>
        <v>2.9557518261878428</v>
      </c>
      <c r="U24" s="26" t="str">
        <f t="shared" si="7"/>
        <v>ОДН</v>
      </c>
      <c r="V24" s="27">
        <f t="shared" si="8"/>
        <v>74533.599999999991</v>
      </c>
    </row>
    <row r="25" spans="1:22" ht="27" customHeight="1" x14ac:dyDescent="0.25">
      <c r="A25" s="18">
        <v>13</v>
      </c>
      <c r="B25" s="44" t="s">
        <v>49</v>
      </c>
      <c r="C25" s="67" t="s">
        <v>37</v>
      </c>
      <c r="D25" s="20">
        <v>100</v>
      </c>
      <c r="E25" s="42">
        <v>32</v>
      </c>
      <c r="F25" s="43">
        <f t="shared" si="0"/>
        <v>3200</v>
      </c>
      <c r="G25" s="21">
        <v>33.6</v>
      </c>
      <c r="H25" s="23">
        <f t="shared" si="1"/>
        <v>3360</v>
      </c>
      <c r="I25" s="21">
        <v>35</v>
      </c>
      <c r="J25" s="43">
        <f t="shared" si="2"/>
        <v>3500</v>
      </c>
      <c r="K25" s="24"/>
      <c r="L25" s="22"/>
      <c r="M25" s="22"/>
      <c r="N25" s="22"/>
      <c r="O25" s="22"/>
      <c r="P25" s="23"/>
      <c r="Q25" s="22">
        <f t="shared" si="3"/>
        <v>33.53</v>
      </c>
      <c r="R25" s="25">
        <f t="shared" si="4"/>
        <v>3</v>
      </c>
      <c r="S25" s="25">
        <f t="shared" si="5"/>
        <v>1.5011162513276579</v>
      </c>
      <c r="T25" s="26">
        <f t="shared" si="6"/>
        <v>4.4769348384362004</v>
      </c>
      <c r="U25" s="26" t="str">
        <f t="shared" si="7"/>
        <v>ОДН</v>
      </c>
      <c r="V25" s="27">
        <f t="shared" si="8"/>
        <v>3353</v>
      </c>
    </row>
    <row r="26" spans="1:22" ht="27" customHeight="1" x14ac:dyDescent="0.25">
      <c r="A26" s="18">
        <v>14</v>
      </c>
      <c r="B26" s="44" t="s">
        <v>50</v>
      </c>
      <c r="C26" s="67" t="s">
        <v>37</v>
      </c>
      <c r="D26" s="20">
        <v>400</v>
      </c>
      <c r="E26" s="42">
        <v>18</v>
      </c>
      <c r="F26" s="43">
        <f t="shared" si="0"/>
        <v>7200</v>
      </c>
      <c r="G26" s="21">
        <v>18.899999999999999</v>
      </c>
      <c r="H26" s="23">
        <f t="shared" si="1"/>
        <v>7559.9999999999991</v>
      </c>
      <c r="I26" s="21">
        <v>20</v>
      </c>
      <c r="J26" s="43">
        <f t="shared" si="2"/>
        <v>8000</v>
      </c>
      <c r="K26" s="24"/>
      <c r="L26" s="22"/>
      <c r="M26" s="22"/>
      <c r="N26" s="22"/>
      <c r="O26" s="22"/>
      <c r="P26" s="23"/>
      <c r="Q26" s="22">
        <f t="shared" si="3"/>
        <v>18.97</v>
      </c>
      <c r="R26" s="25">
        <f t="shared" si="4"/>
        <v>3</v>
      </c>
      <c r="S26" s="25">
        <f t="shared" si="5"/>
        <v>1.0016735995323027</v>
      </c>
      <c r="T26" s="26">
        <f t="shared" si="6"/>
        <v>5.2803036348566303</v>
      </c>
      <c r="U26" s="26" t="str">
        <f t="shared" si="7"/>
        <v>ОДН</v>
      </c>
      <c r="V26" s="27">
        <f t="shared" si="8"/>
        <v>7588</v>
      </c>
    </row>
    <row r="27" spans="1:22" ht="27" customHeight="1" x14ac:dyDescent="0.25">
      <c r="A27" s="18">
        <v>15</v>
      </c>
      <c r="B27" s="44" t="s">
        <v>51</v>
      </c>
      <c r="C27" s="67" t="s">
        <v>52</v>
      </c>
      <c r="D27" s="20">
        <v>60</v>
      </c>
      <c r="E27" s="42">
        <v>50</v>
      </c>
      <c r="F27" s="43">
        <f t="shared" si="0"/>
        <v>3000</v>
      </c>
      <c r="G27" s="21">
        <v>52.5</v>
      </c>
      <c r="H27" s="23">
        <f t="shared" si="1"/>
        <v>3150</v>
      </c>
      <c r="I27" s="21">
        <v>55</v>
      </c>
      <c r="J27" s="43">
        <f t="shared" si="2"/>
        <v>3300</v>
      </c>
      <c r="K27" s="24"/>
      <c r="L27" s="22"/>
      <c r="M27" s="22"/>
      <c r="N27" s="22"/>
      <c r="O27" s="22"/>
      <c r="P27" s="23"/>
      <c r="Q27" s="22">
        <f t="shared" si="3"/>
        <v>52.5</v>
      </c>
      <c r="R27" s="25">
        <f t="shared" si="4"/>
        <v>3</v>
      </c>
      <c r="S27" s="25">
        <f t="shared" si="5"/>
        <v>2.5</v>
      </c>
      <c r="T27" s="26">
        <f t="shared" si="6"/>
        <v>4.7619047619047619</v>
      </c>
      <c r="U27" s="26" t="str">
        <f t="shared" si="7"/>
        <v>ОДН</v>
      </c>
      <c r="V27" s="27">
        <f t="shared" si="8"/>
        <v>3150</v>
      </c>
    </row>
    <row r="28" spans="1:22" ht="27" customHeight="1" x14ac:dyDescent="0.25">
      <c r="A28" s="18">
        <v>16</v>
      </c>
      <c r="B28" s="44" t="s">
        <v>53</v>
      </c>
      <c r="C28" s="67" t="s">
        <v>37</v>
      </c>
      <c r="D28" s="20">
        <v>70</v>
      </c>
      <c r="E28" s="42">
        <v>30</v>
      </c>
      <c r="F28" s="43">
        <f t="shared" si="0"/>
        <v>2100</v>
      </c>
      <c r="G28" s="21">
        <v>31.5</v>
      </c>
      <c r="H28" s="23">
        <f t="shared" si="1"/>
        <v>2205</v>
      </c>
      <c r="I28" s="21">
        <v>35</v>
      </c>
      <c r="J28" s="43">
        <f t="shared" si="2"/>
        <v>2450</v>
      </c>
      <c r="K28" s="24"/>
      <c r="L28" s="22"/>
      <c r="M28" s="22"/>
      <c r="N28" s="22"/>
      <c r="O28" s="22"/>
      <c r="P28" s="23"/>
      <c r="Q28" s="22">
        <f t="shared" si="3"/>
        <v>32.17</v>
      </c>
      <c r="R28" s="25">
        <f t="shared" si="4"/>
        <v>3</v>
      </c>
      <c r="S28" s="25">
        <f t="shared" si="5"/>
        <v>2.5658039675703987</v>
      </c>
      <c r="T28" s="26">
        <f t="shared" si="6"/>
        <v>7.9757661410332563</v>
      </c>
      <c r="U28" s="26" t="str">
        <f t="shared" si="7"/>
        <v>ОДН</v>
      </c>
      <c r="V28" s="27">
        <f t="shared" si="8"/>
        <v>2251.9</v>
      </c>
    </row>
    <row r="29" spans="1:22" ht="27" customHeight="1" x14ac:dyDescent="0.25">
      <c r="A29" s="18">
        <v>17</v>
      </c>
      <c r="B29" s="44" t="s">
        <v>54</v>
      </c>
      <c r="C29" s="67" t="s">
        <v>37</v>
      </c>
      <c r="D29" s="20">
        <v>50</v>
      </c>
      <c r="E29" s="42">
        <v>90</v>
      </c>
      <c r="F29" s="43">
        <f t="shared" si="0"/>
        <v>4500</v>
      </c>
      <c r="G29" s="21">
        <v>94.5</v>
      </c>
      <c r="H29" s="23">
        <f t="shared" si="1"/>
        <v>4725</v>
      </c>
      <c r="I29" s="21">
        <v>100</v>
      </c>
      <c r="J29" s="43">
        <f t="shared" si="2"/>
        <v>5000</v>
      </c>
      <c r="K29" s="24"/>
      <c r="L29" s="22"/>
      <c r="M29" s="22"/>
      <c r="N29" s="22"/>
      <c r="O29" s="22"/>
      <c r="P29" s="23"/>
      <c r="Q29" s="22">
        <f t="shared" si="3"/>
        <v>94.83</v>
      </c>
      <c r="R29" s="25">
        <f t="shared" si="4"/>
        <v>3</v>
      </c>
      <c r="S29" s="25">
        <f t="shared" si="5"/>
        <v>5.0083280643344441</v>
      </c>
      <c r="T29" s="26">
        <f t="shared" si="6"/>
        <v>5.2813751601122476</v>
      </c>
      <c r="U29" s="26" t="str">
        <f t="shared" si="7"/>
        <v>ОДН</v>
      </c>
      <c r="V29" s="27">
        <f t="shared" si="8"/>
        <v>4741.5</v>
      </c>
    </row>
    <row r="30" spans="1:22" ht="27" customHeight="1" x14ac:dyDescent="0.25">
      <c r="A30" s="18">
        <v>18</v>
      </c>
      <c r="B30" s="44" t="s">
        <v>55</v>
      </c>
      <c r="C30" s="67" t="s">
        <v>72</v>
      </c>
      <c r="D30" s="20">
        <v>100</v>
      </c>
      <c r="E30" s="42">
        <v>90</v>
      </c>
      <c r="F30" s="43">
        <f t="shared" si="0"/>
        <v>9000</v>
      </c>
      <c r="G30" s="21">
        <v>94.5</v>
      </c>
      <c r="H30" s="23">
        <f t="shared" si="1"/>
        <v>9450</v>
      </c>
      <c r="I30" s="21">
        <v>100</v>
      </c>
      <c r="J30" s="43">
        <f t="shared" si="2"/>
        <v>10000</v>
      </c>
      <c r="K30" s="24"/>
      <c r="L30" s="22"/>
      <c r="M30" s="22"/>
      <c r="N30" s="22"/>
      <c r="O30" s="22"/>
      <c r="P30" s="23"/>
      <c r="Q30" s="22">
        <f t="shared" si="3"/>
        <v>94.83</v>
      </c>
      <c r="R30" s="25">
        <f t="shared" si="4"/>
        <v>3</v>
      </c>
      <c r="S30" s="25">
        <f t="shared" si="5"/>
        <v>5.0083280643344441</v>
      </c>
      <c r="T30" s="26">
        <f t="shared" si="6"/>
        <v>5.2813751601122476</v>
      </c>
      <c r="U30" s="26" t="str">
        <f t="shared" si="7"/>
        <v>ОДН</v>
      </c>
      <c r="V30" s="27">
        <f t="shared" si="8"/>
        <v>9483</v>
      </c>
    </row>
    <row r="31" spans="1:22" ht="27" customHeight="1" x14ac:dyDescent="0.25">
      <c r="A31" s="18">
        <v>19</v>
      </c>
      <c r="B31" s="44" t="s">
        <v>56</v>
      </c>
      <c r="C31" s="67" t="s">
        <v>72</v>
      </c>
      <c r="D31" s="20">
        <v>100</v>
      </c>
      <c r="E31" s="42">
        <v>100</v>
      </c>
      <c r="F31" s="43">
        <f t="shared" si="0"/>
        <v>10000</v>
      </c>
      <c r="G31" s="21">
        <v>105</v>
      </c>
      <c r="H31" s="23">
        <f t="shared" si="1"/>
        <v>10500</v>
      </c>
      <c r="I31" s="21">
        <v>110</v>
      </c>
      <c r="J31" s="43">
        <f t="shared" si="2"/>
        <v>11000</v>
      </c>
      <c r="K31" s="24"/>
      <c r="L31" s="22"/>
      <c r="M31" s="22"/>
      <c r="N31" s="22"/>
      <c r="O31" s="22"/>
      <c r="P31" s="23"/>
      <c r="Q31" s="22">
        <f t="shared" si="3"/>
        <v>105</v>
      </c>
      <c r="R31" s="25">
        <f t="shared" si="4"/>
        <v>3</v>
      </c>
      <c r="S31" s="25">
        <f t="shared" si="5"/>
        <v>5</v>
      </c>
      <c r="T31" s="26">
        <f t="shared" si="6"/>
        <v>4.7619047619047619</v>
      </c>
      <c r="U31" s="26" t="str">
        <f t="shared" si="7"/>
        <v>ОДН</v>
      </c>
      <c r="V31" s="27">
        <f t="shared" si="8"/>
        <v>10500</v>
      </c>
    </row>
    <row r="32" spans="1:22" ht="27" customHeight="1" x14ac:dyDescent="0.25">
      <c r="A32" s="18">
        <v>20</v>
      </c>
      <c r="B32" s="44" t="s">
        <v>57</v>
      </c>
      <c r="C32" s="67" t="s">
        <v>72</v>
      </c>
      <c r="D32" s="20">
        <v>100</v>
      </c>
      <c r="E32" s="42">
        <v>40</v>
      </c>
      <c r="F32" s="43">
        <f t="shared" si="0"/>
        <v>4000</v>
      </c>
      <c r="G32" s="21">
        <v>42</v>
      </c>
      <c r="H32" s="23">
        <f t="shared" si="1"/>
        <v>4200</v>
      </c>
      <c r="I32" s="21">
        <v>50</v>
      </c>
      <c r="J32" s="43">
        <f t="shared" si="2"/>
        <v>5000</v>
      </c>
      <c r="K32" s="24"/>
      <c r="L32" s="22"/>
      <c r="M32" s="22"/>
      <c r="N32" s="22"/>
      <c r="O32" s="22"/>
      <c r="P32" s="23"/>
      <c r="Q32" s="22">
        <f t="shared" si="3"/>
        <v>44</v>
      </c>
      <c r="R32" s="25">
        <f t="shared" si="4"/>
        <v>3</v>
      </c>
      <c r="S32" s="25">
        <f t="shared" si="5"/>
        <v>5.2915026221291814</v>
      </c>
      <c r="T32" s="26">
        <f t="shared" si="6"/>
        <v>12.026142323020867</v>
      </c>
      <c r="U32" s="26" t="str">
        <f t="shared" si="7"/>
        <v>ОДН</v>
      </c>
      <c r="V32" s="27">
        <f t="shared" si="8"/>
        <v>4400</v>
      </c>
    </row>
    <row r="33" spans="1:22" ht="27" customHeight="1" x14ac:dyDescent="0.25">
      <c r="A33" s="18">
        <v>21</v>
      </c>
      <c r="B33" s="44" t="s">
        <v>58</v>
      </c>
      <c r="C33" s="67" t="s">
        <v>72</v>
      </c>
      <c r="D33" s="20">
        <v>60</v>
      </c>
      <c r="E33" s="42">
        <v>30</v>
      </c>
      <c r="F33" s="43">
        <f t="shared" si="0"/>
        <v>1800</v>
      </c>
      <c r="G33" s="21">
        <v>31.5</v>
      </c>
      <c r="H33" s="23">
        <f t="shared" si="1"/>
        <v>1890</v>
      </c>
      <c r="I33" s="21">
        <v>35</v>
      </c>
      <c r="J33" s="43">
        <f t="shared" si="2"/>
        <v>2100</v>
      </c>
      <c r="K33" s="24"/>
      <c r="L33" s="22"/>
      <c r="M33" s="22"/>
      <c r="N33" s="22"/>
      <c r="O33" s="22"/>
      <c r="P33" s="23"/>
      <c r="Q33" s="22">
        <f t="shared" si="3"/>
        <v>32.17</v>
      </c>
      <c r="R33" s="25">
        <f t="shared" si="4"/>
        <v>3</v>
      </c>
      <c r="S33" s="25">
        <f t="shared" si="5"/>
        <v>2.5658039675703987</v>
      </c>
      <c r="T33" s="26">
        <f t="shared" si="6"/>
        <v>7.9757661410332563</v>
      </c>
      <c r="U33" s="26" t="str">
        <f t="shared" si="7"/>
        <v>ОДН</v>
      </c>
      <c r="V33" s="27">
        <f t="shared" si="8"/>
        <v>1930.2</v>
      </c>
    </row>
    <row r="34" spans="1:22" ht="27" customHeight="1" x14ac:dyDescent="0.25">
      <c r="A34" s="18">
        <v>22</v>
      </c>
      <c r="B34" s="44" t="s">
        <v>59</v>
      </c>
      <c r="C34" s="67" t="s">
        <v>37</v>
      </c>
      <c r="D34" s="20">
        <v>4</v>
      </c>
      <c r="E34" s="42">
        <v>270</v>
      </c>
      <c r="F34" s="43">
        <f t="shared" si="0"/>
        <v>1080</v>
      </c>
      <c r="G34" s="21">
        <v>283.5</v>
      </c>
      <c r="H34" s="23">
        <f t="shared" si="1"/>
        <v>1134</v>
      </c>
      <c r="I34" s="21">
        <v>250</v>
      </c>
      <c r="J34" s="43">
        <f t="shared" si="2"/>
        <v>1000</v>
      </c>
      <c r="K34" s="24"/>
      <c r="L34" s="22"/>
      <c r="M34" s="22"/>
      <c r="N34" s="22"/>
      <c r="O34" s="22"/>
      <c r="P34" s="23"/>
      <c r="Q34" s="22">
        <f t="shared" si="3"/>
        <v>267.83</v>
      </c>
      <c r="R34" s="25">
        <f t="shared" si="4"/>
        <v>3</v>
      </c>
      <c r="S34" s="25">
        <f t="shared" si="5"/>
        <v>16.85477232121514</v>
      </c>
      <c r="T34" s="26">
        <f t="shared" si="6"/>
        <v>6.2930860326382936</v>
      </c>
      <c r="U34" s="26" t="str">
        <f t="shared" si="7"/>
        <v>ОДН</v>
      </c>
      <c r="V34" s="27">
        <f t="shared" si="8"/>
        <v>1071.32</v>
      </c>
    </row>
    <row r="35" spans="1:22" ht="27" customHeight="1" x14ac:dyDescent="0.25">
      <c r="A35" s="18">
        <v>23</v>
      </c>
      <c r="B35" s="44" t="s">
        <v>60</v>
      </c>
      <c r="C35" s="67" t="s">
        <v>37</v>
      </c>
      <c r="D35" s="20">
        <v>20</v>
      </c>
      <c r="E35" s="42">
        <v>150</v>
      </c>
      <c r="F35" s="43">
        <f t="shared" si="0"/>
        <v>3000</v>
      </c>
      <c r="G35" s="21">
        <v>157.5</v>
      </c>
      <c r="H35" s="23">
        <f t="shared" si="1"/>
        <v>3150</v>
      </c>
      <c r="I35" s="21">
        <v>160</v>
      </c>
      <c r="J35" s="43">
        <f t="shared" si="2"/>
        <v>3200</v>
      </c>
      <c r="K35" s="24"/>
      <c r="L35" s="22"/>
      <c r="M35" s="22"/>
      <c r="N35" s="22"/>
      <c r="O35" s="22"/>
      <c r="P35" s="23"/>
      <c r="Q35" s="22">
        <f t="shared" si="3"/>
        <v>155.83000000000001</v>
      </c>
      <c r="R35" s="25">
        <f t="shared" si="4"/>
        <v>3</v>
      </c>
      <c r="S35" s="25">
        <f t="shared" si="5"/>
        <v>5.2041665999466229</v>
      </c>
      <c r="T35" s="26">
        <f t="shared" si="6"/>
        <v>3.3396435859248044</v>
      </c>
      <c r="U35" s="26" t="str">
        <f t="shared" si="7"/>
        <v>ОДН</v>
      </c>
      <c r="V35" s="27">
        <f t="shared" si="8"/>
        <v>3116.6000000000004</v>
      </c>
    </row>
    <row r="36" spans="1:22" ht="27" customHeight="1" x14ac:dyDescent="0.25">
      <c r="A36" s="18">
        <v>24</v>
      </c>
      <c r="B36" s="44" t="s">
        <v>61</v>
      </c>
      <c r="C36" s="67" t="s">
        <v>37</v>
      </c>
      <c r="D36" s="20">
        <v>20</v>
      </c>
      <c r="E36" s="42">
        <v>900</v>
      </c>
      <c r="F36" s="43">
        <f t="shared" si="0"/>
        <v>18000</v>
      </c>
      <c r="G36" s="21">
        <v>945</v>
      </c>
      <c r="H36" s="23">
        <f t="shared" si="1"/>
        <v>18900</v>
      </c>
      <c r="I36" s="21">
        <v>1000</v>
      </c>
      <c r="J36" s="43">
        <f t="shared" si="2"/>
        <v>20000</v>
      </c>
      <c r="K36" s="24"/>
      <c r="L36" s="22"/>
      <c r="M36" s="22"/>
      <c r="N36" s="22"/>
      <c r="O36" s="22"/>
      <c r="P36" s="23"/>
      <c r="Q36" s="22">
        <f t="shared" si="3"/>
        <v>948.33</v>
      </c>
      <c r="R36" s="25">
        <f t="shared" si="4"/>
        <v>3</v>
      </c>
      <c r="S36" s="25">
        <f t="shared" si="5"/>
        <v>50.083264170778641</v>
      </c>
      <c r="T36" s="26">
        <f t="shared" si="6"/>
        <v>5.2812063491378147</v>
      </c>
      <c r="U36" s="26" t="str">
        <f t="shared" si="7"/>
        <v>ОДН</v>
      </c>
      <c r="V36" s="27">
        <f t="shared" si="8"/>
        <v>18966.600000000002</v>
      </c>
    </row>
    <row r="37" spans="1:22" ht="27" customHeight="1" x14ac:dyDescent="0.25">
      <c r="A37" s="18">
        <v>25</v>
      </c>
      <c r="B37" s="44" t="s">
        <v>62</v>
      </c>
      <c r="C37" s="67" t="s">
        <v>37</v>
      </c>
      <c r="D37" s="20">
        <v>15</v>
      </c>
      <c r="E37" s="42">
        <v>265</v>
      </c>
      <c r="F37" s="43">
        <f t="shared" si="0"/>
        <v>3975</v>
      </c>
      <c r="G37" s="21">
        <v>278</v>
      </c>
      <c r="H37" s="23">
        <f t="shared" si="1"/>
        <v>4170</v>
      </c>
      <c r="I37" s="21">
        <v>280</v>
      </c>
      <c r="J37" s="43">
        <f t="shared" si="2"/>
        <v>4200</v>
      </c>
      <c r="K37" s="24"/>
      <c r="L37" s="22"/>
      <c r="M37" s="22"/>
      <c r="N37" s="22"/>
      <c r="O37" s="22"/>
      <c r="P37" s="23"/>
      <c r="Q37" s="22">
        <f t="shared" si="3"/>
        <v>274.33</v>
      </c>
      <c r="R37" s="25">
        <f t="shared" si="4"/>
        <v>3</v>
      </c>
      <c r="S37" s="25">
        <f t="shared" si="5"/>
        <v>8.144528838428899</v>
      </c>
      <c r="T37" s="26">
        <f t="shared" si="6"/>
        <v>2.96888012190752</v>
      </c>
      <c r="U37" s="26" t="str">
        <f t="shared" si="7"/>
        <v>ОДН</v>
      </c>
      <c r="V37" s="27">
        <f t="shared" si="8"/>
        <v>4114.95</v>
      </c>
    </row>
    <row r="38" spans="1:22" ht="27" customHeight="1" x14ac:dyDescent="0.25">
      <c r="A38" s="18">
        <v>26</v>
      </c>
      <c r="B38" s="44" t="s">
        <v>63</v>
      </c>
      <c r="C38" s="67" t="s">
        <v>37</v>
      </c>
      <c r="D38" s="20">
        <v>15</v>
      </c>
      <c r="E38" s="42">
        <v>300</v>
      </c>
      <c r="F38" s="43">
        <f t="shared" si="0"/>
        <v>4500</v>
      </c>
      <c r="G38" s="21">
        <v>315</v>
      </c>
      <c r="H38" s="23">
        <f t="shared" si="1"/>
        <v>4725</v>
      </c>
      <c r="I38" s="21">
        <v>320</v>
      </c>
      <c r="J38" s="43">
        <f t="shared" si="2"/>
        <v>4800</v>
      </c>
      <c r="K38" s="24"/>
      <c r="L38" s="22"/>
      <c r="M38" s="22"/>
      <c r="N38" s="22"/>
      <c r="O38" s="22"/>
      <c r="P38" s="23"/>
      <c r="Q38" s="22">
        <f t="shared" si="3"/>
        <v>311.67</v>
      </c>
      <c r="R38" s="25">
        <f t="shared" si="4"/>
        <v>3</v>
      </c>
      <c r="S38" s="25">
        <f t="shared" si="5"/>
        <v>10.408330797971402</v>
      </c>
      <c r="T38" s="26">
        <f t="shared" si="6"/>
        <v>3.3395356620693049</v>
      </c>
      <c r="U38" s="26" t="str">
        <f t="shared" si="7"/>
        <v>ОДН</v>
      </c>
      <c r="V38" s="27">
        <f t="shared" si="8"/>
        <v>4675.05</v>
      </c>
    </row>
    <row r="39" spans="1:22" ht="27" customHeight="1" x14ac:dyDescent="0.25">
      <c r="A39" s="18">
        <v>27</v>
      </c>
      <c r="B39" s="44" t="s">
        <v>64</v>
      </c>
      <c r="C39" s="67" t="s">
        <v>37</v>
      </c>
      <c r="D39" s="20">
        <v>15</v>
      </c>
      <c r="E39" s="42">
        <v>550</v>
      </c>
      <c r="F39" s="43">
        <f t="shared" si="0"/>
        <v>8250</v>
      </c>
      <c r="G39" s="21">
        <v>577.5</v>
      </c>
      <c r="H39" s="23">
        <f t="shared" si="1"/>
        <v>8662.5</v>
      </c>
      <c r="I39" s="21">
        <v>580</v>
      </c>
      <c r="J39" s="43">
        <f t="shared" si="2"/>
        <v>8700</v>
      </c>
      <c r="K39" s="24"/>
      <c r="L39" s="22"/>
      <c r="M39" s="22"/>
      <c r="N39" s="22"/>
      <c r="O39" s="22"/>
      <c r="P39" s="23"/>
      <c r="Q39" s="22">
        <f t="shared" si="3"/>
        <v>569.16999999999996</v>
      </c>
      <c r="R39" s="25">
        <f t="shared" si="4"/>
        <v>3</v>
      </c>
      <c r="S39" s="25">
        <f t="shared" si="5"/>
        <v>16.645820796824648</v>
      </c>
      <c r="T39" s="26">
        <f t="shared" si="6"/>
        <v>2.9245780341241896</v>
      </c>
      <c r="U39" s="26" t="str">
        <f t="shared" si="7"/>
        <v>ОДН</v>
      </c>
      <c r="V39" s="27">
        <f t="shared" si="8"/>
        <v>8537.5499999999993</v>
      </c>
    </row>
    <row r="40" spans="1:22" ht="27" customHeight="1" x14ac:dyDescent="0.25">
      <c r="A40" s="18">
        <v>28</v>
      </c>
      <c r="B40" s="44" t="s">
        <v>65</v>
      </c>
      <c r="C40" s="67" t="s">
        <v>37</v>
      </c>
      <c r="D40" s="20">
        <v>15</v>
      </c>
      <c r="E40" s="42">
        <v>225</v>
      </c>
      <c r="F40" s="43">
        <f t="shared" si="0"/>
        <v>3375</v>
      </c>
      <c r="G40" s="21">
        <v>236</v>
      </c>
      <c r="H40" s="23">
        <f t="shared" si="1"/>
        <v>3540</v>
      </c>
      <c r="I40" s="21">
        <v>245</v>
      </c>
      <c r="J40" s="43">
        <f t="shared" si="2"/>
        <v>3675</v>
      </c>
      <c r="K40" s="24"/>
      <c r="L40" s="22"/>
      <c r="M40" s="22"/>
      <c r="N40" s="22"/>
      <c r="O40" s="22"/>
      <c r="P40" s="23"/>
      <c r="Q40" s="22">
        <f t="shared" si="3"/>
        <v>235.33</v>
      </c>
      <c r="R40" s="25">
        <f t="shared" si="4"/>
        <v>3</v>
      </c>
      <c r="S40" s="25">
        <f t="shared" si="5"/>
        <v>10.016653632825685</v>
      </c>
      <c r="T40" s="26">
        <f t="shared" si="6"/>
        <v>4.2564286885759088</v>
      </c>
      <c r="U40" s="26" t="str">
        <f t="shared" si="7"/>
        <v>ОДН</v>
      </c>
      <c r="V40" s="27">
        <f t="shared" si="8"/>
        <v>3529.9500000000003</v>
      </c>
    </row>
    <row r="41" spans="1:22" ht="27" customHeight="1" x14ac:dyDescent="0.25">
      <c r="A41" s="18">
        <v>29</v>
      </c>
      <c r="B41" s="44" t="s">
        <v>66</v>
      </c>
      <c r="C41" s="67" t="s">
        <v>37</v>
      </c>
      <c r="D41" s="20">
        <v>3</v>
      </c>
      <c r="E41" s="42">
        <v>4000</v>
      </c>
      <c r="F41" s="43">
        <f t="shared" si="0"/>
        <v>12000</v>
      </c>
      <c r="G41" s="21">
        <v>4200</v>
      </c>
      <c r="H41" s="23">
        <f t="shared" si="1"/>
        <v>12600</v>
      </c>
      <c r="I41" s="21">
        <v>4250</v>
      </c>
      <c r="J41" s="43">
        <f t="shared" si="2"/>
        <v>12750</v>
      </c>
      <c r="K41" s="24"/>
      <c r="L41" s="22"/>
      <c r="M41" s="22"/>
      <c r="N41" s="22"/>
      <c r="O41" s="22"/>
      <c r="P41" s="23"/>
      <c r="Q41" s="22">
        <f t="shared" si="3"/>
        <v>4150</v>
      </c>
      <c r="R41" s="25">
        <f t="shared" si="4"/>
        <v>3</v>
      </c>
      <c r="S41" s="25">
        <f t="shared" si="5"/>
        <v>132.28756555322954</v>
      </c>
      <c r="T41" s="26">
        <f t="shared" si="6"/>
        <v>3.1876521820055315</v>
      </c>
      <c r="U41" s="26" t="str">
        <f t="shared" si="7"/>
        <v>ОДН</v>
      </c>
      <c r="V41" s="27">
        <f t="shared" si="8"/>
        <v>12450</v>
      </c>
    </row>
    <row r="42" spans="1:22" ht="27" customHeight="1" x14ac:dyDescent="0.25">
      <c r="A42" s="18">
        <v>30</v>
      </c>
      <c r="B42" s="44" t="s">
        <v>67</v>
      </c>
      <c r="C42" s="67" t="s">
        <v>37</v>
      </c>
      <c r="D42" s="20">
        <v>20</v>
      </c>
      <c r="E42" s="42">
        <v>280</v>
      </c>
      <c r="F42" s="43">
        <f t="shared" si="0"/>
        <v>5600</v>
      </c>
      <c r="G42" s="21">
        <v>294</v>
      </c>
      <c r="H42" s="23">
        <f t="shared" si="1"/>
        <v>5880</v>
      </c>
      <c r="I42" s="21">
        <v>300</v>
      </c>
      <c r="J42" s="43">
        <f t="shared" si="2"/>
        <v>6000</v>
      </c>
      <c r="K42" s="24"/>
      <c r="L42" s="22"/>
      <c r="M42" s="22"/>
      <c r="N42" s="22"/>
      <c r="O42" s="22"/>
      <c r="P42" s="23"/>
      <c r="Q42" s="22">
        <f t="shared" si="3"/>
        <v>291.33</v>
      </c>
      <c r="R42" s="25">
        <f t="shared" si="4"/>
        <v>3</v>
      </c>
      <c r="S42" s="25">
        <f t="shared" si="5"/>
        <v>10.263203690855988</v>
      </c>
      <c r="T42" s="26">
        <f t="shared" si="6"/>
        <v>3.5228791030295503</v>
      </c>
      <c r="U42" s="26" t="str">
        <f t="shared" si="7"/>
        <v>ОДН</v>
      </c>
      <c r="V42" s="27">
        <f t="shared" si="8"/>
        <v>5826.5999999999995</v>
      </c>
    </row>
    <row r="43" spans="1:22" ht="27" customHeight="1" x14ac:dyDescent="0.25">
      <c r="A43" s="18">
        <v>31</v>
      </c>
      <c r="B43" s="44" t="s">
        <v>68</v>
      </c>
      <c r="C43" s="67" t="s">
        <v>37</v>
      </c>
      <c r="D43" s="20">
        <v>10</v>
      </c>
      <c r="E43" s="42">
        <v>200</v>
      </c>
      <c r="F43" s="43">
        <f t="shared" si="0"/>
        <v>2000</v>
      </c>
      <c r="G43" s="21">
        <v>210</v>
      </c>
      <c r="H43" s="23">
        <f t="shared" si="1"/>
        <v>2100</v>
      </c>
      <c r="I43" s="21">
        <v>220</v>
      </c>
      <c r="J43" s="43">
        <f t="shared" si="2"/>
        <v>2200</v>
      </c>
      <c r="K43" s="24"/>
      <c r="L43" s="22"/>
      <c r="M43" s="22"/>
      <c r="N43" s="22"/>
      <c r="O43" s="22"/>
      <c r="P43" s="23"/>
      <c r="Q43" s="22">
        <f t="shared" si="3"/>
        <v>210</v>
      </c>
      <c r="R43" s="25">
        <f t="shared" si="4"/>
        <v>3</v>
      </c>
      <c r="S43" s="25">
        <f t="shared" si="5"/>
        <v>10</v>
      </c>
      <c r="T43" s="26">
        <f t="shared" si="6"/>
        <v>4.7619047619047619</v>
      </c>
      <c r="U43" s="26" t="str">
        <f t="shared" si="7"/>
        <v>ОДН</v>
      </c>
      <c r="V43" s="27">
        <f t="shared" si="8"/>
        <v>2100</v>
      </c>
    </row>
    <row r="44" spans="1:22" ht="27" customHeight="1" x14ac:dyDescent="0.25">
      <c r="A44" s="18">
        <v>32</v>
      </c>
      <c r="B44" s="44" t="s">
        <v>69</v>
      </c>
      <c r="C44" s="67" t="s">
        <v>37</v>
      </c>
      <c r="D44" s="20">
        <v>20</v>
      </c>
      <c r="E44" s="42">
        <v>20</v>
      </c>
      <c r="F44" s="43">
        <f t="shared" si="0"/>
        <v>400</v>
      </c>
      <c r="G44" s="21">
        <v>21</v>
      </c>
      <c r="H44" s="23">
        <f t="shared" si="1"/>
        <v>420</v>
      </c>
      <c r="I44" s="21">
        <v>22</v>
      </c>
      <c r="J44" s="43">
        <f t="shared" si="2"/>
        <v>440</v>
      </c>
      <c r="K44" s="24"/>
      <c r="L44" s="22"/>
      <c r="M44" s="22"/>
      <c r="N44" s="22"/>
      <c r="O44" s="22"/>
      <c r="P44" s="23"/>
      <c r="Q44" s="22">
        <f t="shared" si="3"/>
        <v>21</v>
      </c>
      <c r="R44" s="25">
        <f t="shared" si="4"/>
        <v>3</v>
      </c>
      <c r="S44" s="25">
        <f t="shared" si="5"/>
        <v>1</v>
      </c>
      <c r="T44" s="26">
        <f t="shared" si="6"/>
        <v>4.7619047619047619</v>
      </c>
      <c r="U44" s="26" t="str">
        <f t="shared" si="7"/>
        <v>ОДН</v>
      </c>
      <c r="V44" s="27">
        <f t="shared" si="8"/>
        <v>420</v>
      </c>
    </row>
    <row r="45" spans="1:22" ht="27" customHeight="1" x14ac:dyDescent="0.25">
      <c r="A45" s="18">
        <v>33</v>
      </c>
      <c r="B45" s="44" t="s">
        <v>70</v>
      </c>
      <c r="C45" s="67" t="s">
        <v>37</v>
      </c>
      <c r="D45" s="20">
        <v>30</v>
      </c>
      <c r="E45" s="42">
        <v>15</v>
      </c>
      <c r="F45" s="43">
        <f t="shared" si="0"/>
        <v>450</v>
      </c>
      <c r="G45" s="21">
        <v>15.75</v>
      </c>
      <c r="H45" s="23">
        <f t="shared" si="1"/>
        <v>472.5</v>
      </c>
      <c r="I45" s="21">
        <v>16</v>
      </c>
      <c r="J45" s="43">
        <f t="shared" si="2"/>
        <v>480</v>
      </c>
      <c r="K45" s="24"/>
      <c r="L45" s="22"/>
      <c r="M45" s="22"/>
      <c r="N45" s="22"/>
      <c r="O45" s="22"/>
      <c r="P45" s="23"/>
      <c r="Q45" s="22">
        <f t="shared" si="3"/>
        <v>15.58</v>
      </c>
      <c r="R45" s="25">
        <f t="shared" si="4"/>
        <v>3</v>
      </c>
      <c r="S45" s="25">
        <f t="shared" si="5"/>
        <v>0.52043251243557032</v>
      </c>
      <c r="T45" s="26">
        <f t="shared" si="6"/>
        <v>3.3403883981743925</v>
      </c>
      <c r="U45" s="26" t="str">
        <f t="shared" si="7"/>
        <v>ОДН</v>
      </c>
      <c r="V45" s="27">
        <f t="shared" si="8"/>
        <v>467.4</v>
      </c>
    </row>
    <row r="46" spans="1:22" ht="27" customHeight="1" x14ac:dyDescent="0.25">
      <c r="A46" s="18">
        <v>34</v>
      </c>
      <c r="B46" s="44" t="s">
        <v>71</v>
      </c>
      <c r="C46" s="67" t="s">
        <v>72</v>
      </c>
      <c r="D46" s="20">
        <v>10</v>
      </c>
      <c r="E46" s="42">
        <v>900</v>
      </c>
      <c r="F46" s="43">
        <f t="shared" si="0"/>
        <v>9000</v>
      </c>
      <c r="G46" s="21">
        <v>945</v>
      </c>
      <c r="H46" s="23">
        <f t="shared" si="1"/>
        <v>9450</v>
      </c>
      <c r="I46" s="21">
        <v>950</v>
      </c>
      <c r="J46" s="43">
        <f t="shared" si="2"/>
        <v>9500</v>
      </c>
      <c r="K46" s="24"/>
      <c r="L46" s="22"/>
      <c r="M46" s="22"/>
      <c r="N46" s="22"/>
      <c r="O46" s="22"/>
      <c r="P46" s="23"/>
      <c r="Q46" s="22">
        <f t="shared" si="3"/>
        <v>931.67</v>
      </c>
      <c r="R46" s="25">
        <f t="shared" si="4"/>
        <v>3</v>
      </c>
      <c r="S46" s="25">
        <f t="shared" si="5"/>
        <v>27.537853039044276</v>
      </c>
      <c r="T46" s="26">
        <f t="shared" si="6"/>
        <v>2.9557518261878428</v>
      </c>
      <c r="U46" s="26" t="str">
        <f t="shared" si="7"/>
        <v>ОДН</v>
      </c>
      <c r="V46" s="27">
        <f t="shared" si="8"/>
        <v>9316.6999999999989</v>
      </c>
    </row>
    <row r="47" spans="1:22" ht="27" customHeight="1" x14ac:dyDescent="0.25">
      <c r="A47" s="18">
        <v>35</v>
      </c>
      <c r="B47" s="44" t="s">
        <v>73</v>
      </c>
      <c r="C47" s="67" t="s">
        <v>72</v>
      </c>
      <c r="D47" s="20">
        <v>10</v>
      </c>
      <c r="E47" s="42">
        <v>900</v>
      </c>
      <c r="F47" s="43">
        <f t="shared" si="0"/>
        <v>9000</v>
      </c>
      <c r="G47" s="21">
        <v>945</v>
      </c>
      <c r="H47" s="23">
        <f t="shared" si="1"/>
        <v>9450</v>
      </c>
      <c r="I47" s="21">
        <v>950</v>
      </c>
      <c r="J47" s="43">
        <f t="shared" si="2"/>
        <v>9500</v>
      </c>
      <c r="K47" s="24"/>
      <c r="L47" s="22"/>
      <c r="M47" s="22"/>
      <c r="N47" s="22"/>
      <c r="O47" s="22"/>
      <c r="P47" s="23"/>
      <c r="Q47" s="22">
        <f t="shared" si="3"/>
        <v>931.67</v>
      </c>
      <c r="R47" s="25">
        <f t="shared" si="4"/>
        <v>3</v>
      </c>
      <c r="S47" s="25">
        <f t="shared" si="5"/>
        <v>27.537853039044276</v>
      </c>
      <c r="T47" s="26">
        <f t="shared" si="6"/>
        <v>2.9557518261878428</v>
      </c>
      <c r="U47" s="26" t="str">
        <f t="shared" si="7"/>
        <v>ОДН</v>
      </c>
      <c r="V47" s="27">
        <f t="shared" si="8"/>
        <v>9316.6999999999989</v>
      </c>
    </row>
    <row r="48" spans="1:22" ht="27" customHeight="1" x14ac:dyDescent="0.25">
      <c r="A48" s="18">
        <v>36</v>
      </c>
      <c r="B48" s="44" t="s">
        <v>74</v>
      </c>
      <c r="C48" s="67" t="s">
        <v>72</v>
      </c>
      <c r="D48" s="20">
        <v>7</v>
      </c>
      <c r="E48" s="46">
        <v>1100</v>
      </c>
      <c r="F48" s="43">
        <f t="shared" si="0"/>
        <v>7700</v>
      </c>
      <c r="G48" s="21">
        <v>1155</v>
      </c>
      <c r="H48" s="23">
        <f t="shared" si="1"/>
        <v>8085</v>
      </c>
      <c r="I48" s="21">
        <v>1200</v>
      </c>
      <c r="J48" s="43">
        <f t="shared" si="2"/>
        <v>8400</v>
      </c>
      <c r="K48" s="24"/>
      <c r="L48" s="22"/>
      <c r="M48" s="22"/>
      <c r="N48" s="22"/>
      <c r="O48" s="22"/>
      <c r="P48" s="23"/>
      <c r="Q48" s="22">
        <f t="shared" si="3"/>
        <v>1151.67</v>
      </c>
      <c r="R48" s="25">
        <f t="shared" si="4"/>
        <v>3</v>
      </c>
      <c r="S48" s="25">
        <f t="shared" si="5"/>
        <v>50.083264170778648</v>
      </c>
      <c r="T48" s="26">
        <f t="shared" si="6"/>
        <v>4.3487513064314118</v>
      </c>
      <c r="U48" s="26" t="str">
        <f t="shared" si="7"/>
        <v>ОДН</v>
      </c>
      <c r="V48" s="27">
        <f t="shared" si="8"/>
        <v>8061.6900000000005</v>
      </c>
    </row>
    <row r="49" spans="1:22" ht="27" customHeight="1" x14ac:dyDescent="0.25">
      <c r="A49" s="18">
        <v>37</v>
      </c>
      <c r="B49" s="44" t="s">
        <v>75</v>
      </c>
      <c r="C49" s="67" t="s">
        <v>72</v>
      </c>
      <c r="D49" s="20">
        <v>7</v>
      </c>
      <c r="E49" s="42">
        <v>1950</v>
      </c>
      <c r="F49" s="43">
        <f t="shared" si="0"/>
        <v>13650</v>
      </c>
      <c r="G49" s="21">
        <v>2000</v>
      </c>
      <c r="H49" s="23">
        <f t="shared" si="1"/>
        <v>14000</v>
      </c>
      <c r="I49" s="21">
        <v>2060</v>
      </c>
      <c r="J49" s="43">
        <f t="shared" si="2"/>
        <v>14420</v>
      </c>
      <c r="K49" s="24"/>
      <c r="L49" s="22"/>
      <c r="M49" s="22"/>
      <c r="N49" s="22"/>
      <c r="O49" s="22"/>
      <c r="P49" s="23"/>
      <c r="Q49" s="22">
        <f t="shared" si="3"/>
        <v>2003.33</v>
      </c>
      <c r="R49" s="25">
        <f t="shared" si="4"/>
        <v>3</v>
      </c>
      <c r="S49" s="25">
        <f t="shared" si="5"/>
        <v>55.075705624167909</v>
      </c>
      <c r="T49" s="26">
        <f t="shared" si="6"/>
        <v>2.7492078501379158</v>
      </c>
      <c r="U49" s="26" t="str">
        <f t="shared" si="7"/>
        <v>ОДН</v>
      </c>
      <c r="V49" s="27">
        <f t="shared" si="8"/>
        <v>14023.31</v>
      </c>
    </row>
    <row r="50" spans="1:22" ht="27" customHeight="1" x14ac:dyDescent="0.25">
      <c r="A50" s="18">
        <v>38</v>
      </c>
      <c r="B50" s="44" t="s">
        <v>76</v>
      </c>
      <c r="C50" s="67" t="s">
        <v>37</v>
      </c>
      <c r="D50" s="20">
        <v>300</v>
      </c>
      <c r="E50" s="42">
        <v>150</v>
      </c>
      <c r="F50" s="43">
        <f t="shared" si="0"/>
        <v>45000</v>
      </c>
      <c r="G50" s="21">
        <v>157</v>
      </c>
      <c r="H50" s="23">
        <f t="shared" si="1"/>
        <v>47100</v>
      </c>
      <c r="I50" s="21">
        <v>160</v>
      </c>
      <c r="J50" s="43">
        <f t="shared" si="2"/>
        <v>48000</v>
      </c>
      <c r="K50" s="24"/>
      <c r="L50" s="22"/>
      <c r="M50" s="22"/>
      <c r="N50" s="22"/>
      <c r="O50" s="22"/>
      <c r="P50" s="23"/>
      <c r="Q50" s="22">
        <f t="shared" si="3"/>
        <v>155.66999999999999</v>
      </c>
      <c r="R50" s="25">
        <f t="shared" si="4"/>
        <v>3</v>
      </c>
      <c r="S50" s="25">
        <f t="shared" si="5"/>
        <v>5.1316030633711334</v>
      </c>
      <c r="T50" s="26">
        <f t="shared" si="6"/>
        <v>3.2964624290943241</v>
      </c>
      <c r="U50" s="26" t="str">
        <f t="shared" si="7"/>
        <v>ОДН</v>
      </c>
      <c r="V50" s="27">
        <f t="shared" si="8"/>
        <v>46700.999999999993</v>
      </c>
    </row>
    <row r="51" spans="1:22" ht="27" customHeight="1" x14ac:dyDescent="0.25">
      <c r="A51" s="18">
        <v>39</v>
      </c>
      <c r="B51" s="44" t="s">
        <v>77</v>
      </c>
      <c r="C51" s="67" t="s">
        <v>37</v>
      </c>
      <c r="D51" s="20">
        <v>500</v>
      </c>
      <c r="E51" s="42">
        <v>120</v>
      </c>
      <c r="F51" s="43">
        <f t="shared" si="0"/>
        <v>60000</v>
      </c>
      <c r="G51" s="21">
        <v>126</v>
      </c>
      <c r="H51" s="23">
        <f t="shared" si="1"/>
        <v>63000</v>
      </c>
      <c r="I51" s="21">
        <v>130</v>
      </c>
      <c r="J51" s="43">
        <f t="shared" si="2"/>
        <v>65000</v>
      </c>
      <c r="K51" s="24"/>
      <c r="L51" s="22"/>
      <c r="M51" s="22"/>
      <c r="N51" s="22"/>
      <c r="O51" s="22"/>
      <c r="P51" s="23"/>
      <c r="Q51" s="22">
        <f t="shared" si="3"/>
        <v>125.33</v>
      </c>
      <c r="R51" s="25">
        <f t="shared" si="4"/>
        <v>3</v>
      </c>
      <c r="S51" s="25">
        <f t="shared" si="5"/>
        <v>5.0332246125123401</v>
      </c>
      <c r="T51" s="26">
        <f t="shared" si="6"/>
        <v>4.0159775093850953</v>
      </c>
      <c r="U51" s="26" t="str">
        <f t="shared" si="7"/>
        <v>ОДН</v>
      </c>
      <c r="V51" s="27">
        <f t="shared" si="8"/>
        <v>62665</v>
      </c>
    </row>
    <row r="52" spans="1:22" ht="27" customHeight="1" x14ac:dyDescent="0.25">
      <c r="A52" s="18">
        <v>40</v>
      </c>
      <c r="B52" s="44" t="s">
        <v>78</v>
      </c>
      <c r="C52" s="67" t="s">
        <v>37</v>
      </c>
      <c r="D52" s="20">
        <v>2000</v>
      </c>
      <c r="E52" s="42">
        <v>15</v>
      </c>
      <c r="F52" s="43">
        <f t="shared" si="0"/>
        <v>30000</v>
      </c>
      <c r="G52" s="21">
        <v>15.75</v>
      </c>
      <c r="H52" s="23">
        <f t="shared" si="1"/>
        <v>31500</v>
      </c>
      <c r="I52" s="21">
        <v>16</v>
      </c>
      <c r="J52" s="43">
        <f t="shared" si="2"/>
        <v>32000</v>
      </c>
      <c r="K52" s="24"/>
      <c r="L52" s="22"/>
      <c r="M52" s="22"/>
      <c r="N52" s="22"/>
      <c r="O52" s="22"/>
      <c r="P52" s="23"/>
      <c r="Q52" s="22">
        <f t="shared" si="3"/>
        <v>15.58</v>
      </c>
      <c r="R52" s="25">
        <f t="shared" si="4"/>
        <v>3</v>
      </c>
      <c r="S52" s="25">
        <f t="shared" si="5"/>
        <v>0.52043251243557032</v>
      </c>
      <c r="T52" s="26">
        <f t="shared" si="6"/>
        <v>3.3403883981743925</v>
      </c>
      <c r="U52" s="26" t="str">
        <f t="shared" si="7"/>
        <v>ОДН</v>
      </c>
      <c r="V52" s="27">
        <f t="shared" si="8"/>
        <v>31160</v>
      </c>
    </row>
    <row r="53" spans="1:22" ht="27" customHeight="1" x14ac:dyDescent="0.25">
      <c r="A53" s="18">
        <v>41</v>
      </c>
      <c r="B53" s="44" t="s">
        <v>79</v>
      </c>
      <c r="C53" s="67" t="s">
        <v>37</v>
      </c>
      <c r="D53" s="20">
        <v>2000</v>
      </c>
      <c r="E53" s="42">
        <v>25</v>
      </c>
      <c r="F53" s="43">
        <f t="shared" si="0"/>
        <v>50000</v>
      </c>
      <c r="G53" s="21">
        <v>26.25</v>
      </c>
      <c r="H53" s="23">
        <f t="shared" si="1"/>
        <v>52500</v>
      </c>
      <c r="I53" s="21">
        <v>30</v>
      </c>
      <c r="J53" s="43">
        <f t="shared" si="2"/>
        <v>60000</v>
      </c>
      <c r="K53" s="24"/>
      <c r="L53" s="22"/>
      <c r="M53" s="22"/>
      <c r="N53" s="22"/>
      <c r="O53" s="22"/>
      <c r="P53" s="23"/>
      <c r="Q53" s="22">
        <f t="shared" si="3"/>
        <v>27.08</v>
      </c>
      <c r="R53" s="25">
        <f t="shared" si="4"/>
        <v>3</v>
      </c>
      <c r="S53" s="25">
        <f t="shared" si="5"/>
        <v>2.6020857018937713</v>
      </c>
      <c r="T53" s="26">
        <f t="shared" si="6"/>
        <v>9.6088836849843844</v>
      </c>
      <c r="U53" s="26" t="str">
        <f t="shared" si="7"/>
        <v>ОДН</v>
      </c>
      <c r="V53" s="27">
        <f t="shared" si="8"/>
        <v>54160</v>
      </c>
    </row>
    <row r="54" spans="1:22" ht="27" customHeight="1" x14ac:dyDescent="0.25">
      <c r="A54" s="18">
        <v>42</v>
      </c>
      <c r="B54" s="44" t="s">
        <v>80</v>
      </c>
      <c r="C54" s="67" t="s">
        <v>37</v>
      </c>
      <c r="D54" s="20">
        <v>30</v>
      </c>
      <c r="E54" s="42">
        <v>168</v>
      </c>
      <c r="F54" s="43">
        <f t="shared" si="0"/>
        <v>5040</v>
      </c>
      <c r="G54" s="21">
        <v>176</v>
      </c>
      <c r="H54" s="23">
        <f t="shared" si="1"/>
        <v>5280</v>
      </c>
      <c r="I54" s="21">
        <v>185</v>
      </c>
      <c r="J54" s="43">
        <f t="shared" si="2"/>
        <v>5550</v>
      </c>
      <c r="K54" s="24"/>
      <c r="L54" s="22"/>
      <c r="M54" s="22"/>
      <c r="N54" s="22"/>
      <c r="O54" s="22"/>
      <c r="P54" s="23"/>
      <c r="Q54" s="22">
        <f t="shared" si="3"/>
        <v>176.33</v>
      </c>
      <c r="R54" s="25">
        <f t="shared" si="4"/>
        <v>3</v>
      </c>
      <c r="S54" s="25">
        <f t="shared" si="5"/>
        <v>8.504901527942577</v>
      </c>
      <c r="T54" s="26">
        <f t="shared" si="6"/>
        <v>4.8232867509457131</v>
      </c>
      <c r="U54" s="26" t="str">
        <f t="shared" si="7"/>
        <v>ОДН</v>
      </c>
      <c r="V54" s="27">
        <f t="shared" si="8"/>
        <v>5289.9000000000005</v>
      </c>
    </row>
    <row r="55" spans="1:22" ht="27" customHeight="1" x14ac:dyDescent="0.25">
      <c r="A55" s="18">
        <v>43</v>
      </c>
      <c r="B55" s="44" t="s">
        <v>81</v>
      </c>
      <c r="C55" s="67" t="s">
        <v>37</v>
      </c>
      <c r="D55" s="20">
        <v>400</v>
      </c>
      <c r="E55" s="42">
        <v>170</v>
      </c>
      <c r="F55" s="43">
        <f t="shared" si="0"/>
        <v>68000</v>
      </c>
      <c r="G55" s="21">
        <v>178</v>
      </c>
      <c r="H55" s="23">
        <f t="shared" si="1"/>
        <v>71200</v>
      </c>
      <c r="I55" s="21">
        <v>185</v>
      </c>
      <c r="J55" s="43">
        <f t="shared" si="2"/>
        <v>74000</v>
      </c>
      <c r="K55" s="24"/>
      <c r="L55" s="22"/>
      <c r="M55" s="22"/>
      <c r="N55" s="22"/>
      <c r="O55" s="22"/>
      <c r="P55" s="23"/>
      <c r="Q55" s="22">
        <f t="shared" si="3"/>
        <v>177.67</v>
      </c>
      <c r="R55" s="25">
        <f t="shared" si="4"/>
        <v>3</v>
      </c>
      <c r="S55" s="25">
        <f t="shared" si="5"/>
        <v>7.5055546097540313</v>
      </c>
      <c r="T55" s="26">
        <f t="shared" si="6"/>
        <v>4.2244355320279352</v>
      </c>
      <c r="U55" s="26" t="str">
        <f t="shared" si="7"/>
        <v>ОДН</v>
      </c>
      <c r="V55" s="27">
        <f t="shared" si="8"/>
        <v>71068</v>
      </c>
    </row>
    <row r="56" spans="1:22" ht="27" customHeight="1" x14ac:dyDescent="0.25">
      <c r="A56" s="18">
        <v>44</v>
      </c>
      <c r="B56" s="44" t="s">
        <v>82</v>
      </c>
      <c r="C56" s="67" t="s">
        <v>72</v>
      </c>
      <c r="D56" s="20">
        <v>6</v>
      </c>
      <c r="E56" s="42">
        <v>150</v>
      </c>
      <c r="F56" s="43">
        <f t="shared" si="0"/>
        <v>900</v>
      </c>
      <c r="G56" s="21">
        <v>157</v>
      </c>
      <c r="H56" s="23">
        <f t="shared" si="1"/>
        <v>942</v>
      </c>
      <c r="I56" s="21">
        <v>160</v>
      </c>
      <c r="J56" s="43">
        <f t="shared" si="2"/>
        <v>960</v>
      </c>
      <c r="K56" s="24"/>
      <c r="L56" s="22"/>
      <c r="M56" s="22"/>
      <c r="N56" s="22"/>
      <c r="O56" s="22"/>
      <c r="P56" s="23"/>
      <c r="Q56" s="22">
        <f t="shared" si="3"/>
        <v>155.66999999999999</v>
      </c>
      <c r="R56" s="25">
        <f t="shared" si="4"/>
        <v>3</v>
      </c>
      <c r="S56" s="25">
        <f t="shared" si="5"/>
        <v>5.1316030633711334</v>
      </c>
      <c r="T56" s="26">
        <f t="shared" si="6"/>
        <v>3.2964624290943241</v>
      </c>
      <c r="U56" s="26" t="str">
        <f t="shared" si="7"/>
        <v>ОДН</v>
      </c>
      <c r="V56" s="27">
        <f t="shared" si="8"/>
        <v>934.02</v>
      </c>
    </row>
    <row r="57" spans="1:22" ht="27" customHeight="1" x14ac:dyDescent="0.25">
      <c r="A57" s="18">
        <v>45</v>
      </c>
      <c r="B57" s="44" t="s">
        <v>83</v>
      </c>
      <c r="C57" s="67" t="s">
        <v>37</v>
      </c>
      <c r="D57" s="20">
        <v>50</v>
      </c>
      <c r="E57" s="42">
        <v>107</v>
      </c>
      <c r="F57" s="43">
        <f t="shared" si="0"/>
        <v>5350</v>
      </c>
      <c r="G57" s="21">
        <v>112</v>
      </c>
      <c r="H57" s="23">
        <f t="shared" si="1"/>
        <v>5600</v>
      </c>
      <c r="I57" s="21">
        <v>120</v>
      </c>
      <c r="J57" s="43">
        <f t="shared" si="2"/>
        <v>6000</v>
      </c>
      <c r="K57" s="24"/>
      <c r="L57" s="22"/>
      <c r="M57" s="22"/>
      <c r="N57" s="22"/>
      <c r="O57" s="22"/>
      <c r="P57" s="23"/>
      <c r="Q57" s="22">
        <f t="shared" si="3"/>
        <v>113</v>
      </c>
      <c r="R57" s="25">
        <f t="shared" si="4"/>
        <v>3</v>
      </c>
      <c r="S57" s="25">
        <f t="shared" si="5"/>
        <v>6.5574385243020004</v>
      </c>
      <c r="T57" s="26">
        <f t="shared" si="6"/>
        <v>5.803042941860177</v>
      </c>
      <c r="U57" s="26" t="str">
        <f t="shared" si="7"/>
        <v>ОДН</v>
      </c>
      <c r="V57" s="27">
        <f t="shared" si="8"/>
        <v>5650</v>
      </c>
    </row>
    <row r="58" spans="1:22" ht="27" customHeight="1" x14ac:dyDescent="0.25">
      <c r="A58" s="18">
        <v>46</v>
      </c>
      <c r="B58" s="44" t="s">
        <v>84</v>
      </c>
      <c r="C58" s="67" t="s">
        <v>37</v>
      </c>
      <c r="D58" s="20">
        <v>50</v>
      </c>
      <c r="E58" s="42">
        <v>88</v>
      </c>
      <c r="F58" s="43">
        <f t="shared" si="0"/>
        <v>4400</v>
      </c>
      <c r="G58" s="21">
        <v>92</v>
      </c>
      <c r="H58" s="23">
        <f t="shared" si="1"/>
        <v>4600</v>
      </c>
      <c r="I58" s="21">
        <v>100</v>
      </c>
      <c r="J58" s="43">
        <f t="shared" si="2"/>
        <v>5000</v>
      </c>
      <c r="K58" s="24"/>
      <c r="L58" s="22"/>
      <c r="M58" s="22"/>
      <c r="N58" s="22"/>
      <c r="O58" s="22"/>
      <c r="P58" s="23"/>
      <c r="Q58" s="22">
        <f t="shared" si="3"/>
        <v>93.33</v>
      </c>
      <c r="R58" s="25">
        <f t="shared" si="4"/>
        <v>3</v>
      </c>
      <c r="S58" s="25">
        <f t="shared" si="5"/>
        <v>6.110102290469448</v>
      </c>
      <c r="T58" s="26">
        <f t="shared" si="6"/>
        <v>6.5467719816451817</v>
      </c>
      <c r="U58" s="26" t="str">
        <f t="shared" si="7"/>
        <v>ОДН</v>
      </c>
      <c r="V58" s="27">
        <f t="shared" si="8"/>
        <v>4666.5</v>
      </c>
    </row>
    <row r="59" spans="1:22" ht="27" customHeight="1" x14ac:dyDescent="0.25">
      <c r="A59" s="18">
        <v>47</v>
      </c>
      <c r="B59" s="44" t="s">
        <v>85</v>
      </c>
      <c r="C59" s="67" t="s">
        <v>37</v>
      </c>
      <c r="D59" s="20">
        <v>50</v>
      </c>
      <c r="E59" s="42">
        <v>150</v>
      </c>
      <c r="F59" s="43">
        <f t="shared" si="0"/>
        <v>7500</v>
      </c>
      <c r="G59" s="21">
        <v>157</v>
      </c>
      <c r="H59" s="23">
        <f t="shared" si="1"/>
        <v>7850</v>
      </c>
      <c r="I59" s="21">
        <v>170</v>
      </c>
      <c r="J59" s="43">
        <f t="shared" si="2"/>
        <v>8500</v>
      </c>
      <c r="K59" s="24"/>
      <c r="L59" s="22"/>
      <c r="M59" s="22"/>
      <c r="N59" s="22"/>
      <c r="O59" s="22"/>
      <c r="P59" s="23"/>
      <c r="Q59" s="22">
        <f t="shared" si="3"/>
        <v>159</v>
      </c>
      <c r="R59" s="25">
        <f t="shared" si="4"/>
        <v>3</v>
      </c>
      <c r="S59" s="25">
        <f t="shared" si="5"/>
        <v>10.148891565092219</v>
      </c>
      <c r="T59" s="26">
        <f t="shared" si="6"/>
        <v>6.382950669869321</v>
      </c>
      <c r="U59" s="26" t="str">
        <f t="shared" si="7"/>
        <v>ОДН</v>
      </c>
      <c r="V59" s="27">
        <f t="shared" si="8"/>
        <v>7950</v>
      </c>
    </row>
    <row r="60" spans="1:22" ht="27" customHeight="1" x14ac:dyDescent="0.25">
      <c r="A60" s="18">
        <v>48</v>
      </c>
      <c r="B60" s="44" t="s">
        <v>86</v>
      </c>
      <c r="C60" s="67" t="s">
        <v>37</v>
      </c>
      <c r="D60" s="20">
        <v>30</v>
      </c>
      <c r="E60" s="42">
        <v>80</v>
      </c>
      <c r="F60" s="43">
        <f t="shared" si="0"/>
        <v>2400</v>
      </c>
      <c r="G60" s="21">
        <v>84</v>
      </c>
      <c r="H60" s="23">
        <f t="shared" si="1"/>
        <v>2520</v>
      </c>
      <c r="I60" s="21">
        <v>95</v>
      </c>
      <c r="J60" s="43">
        <f t="shared" si="2"/>
        <v>2850</v>
      </c>
      <c r="K60" s="24"/>
      <c r="L60" s="22"/>
      <c r="M60" s="22"/>
      <c r="N60" s="22"/>
      <c r="O60" s="22"/>
      <c r="P60" s="23"/>
      <c r="Q60" s="22">
        <f t="shared" si="3"/>
        <v>86.33</v>
      </c>
      <c r="R60" s="25">
        <f t="shared" si="4"/>
        <v>3</v>
      </c>
      <c r="S60" s="25">
        <f t="shared" si="5"/>
        <v>7.7674545380066435</v>
      </c>
      <c r="T60" s="26">
        <f t="shared" si="6"/>
        <v>8.9973989783466291</v>
      </c>
      <c r="U60" s="26" t="str">
        <f t="shared" si="7"/>
        <v>ОДН</v>
      </c>
      <c r="V60" s="27">
        <f t="shared" si="8"/>
        <v>2589.9</v>
      </c>
    </row>
    <row r="61" spans="1:22" ht="27" customHeight="1" x14ac:dyDescent="0.25">
      <c r="A61" s="18">
        <v>49</v>
      </c>
      <c r="B61" s="44" t="s">
        <v>87</v>
      </c>
      <c r="C61" s="67" t="s">
        <v>72</v>
      </c>
      <c r="D61" s="20">
        <v>7</v>
      </c>
      <c r="E61" s="42">
        <v>400</v>
      </c>
      <c r="F61" s="43">
        <f t="shared" si="0"/>
        <v>2800</v>
      </c>
      <c r="G61" s="21">
        <v>420</v>
      </c>
      <c r="H61" s="23">
        <f t="shared" si="1"/>
        <v>2940</v>
      </c>
      <c r="I61" s="21">
        <v>430</v>
      </c>
      <c r="J61" s="43">
        <f t="shared" si="2"/>
        <v>3010</v>
      </c>
      <c r="K61" s="24"/>
      <c r="L61" s="22"/>
      <c r="M61" s="22"/>
      <c r="N61" s="22"/>
      <c r="O61" s="22"/>
      <c r="P61" s="23"/>
      <c r="Q61" s="22">
        <f t="shared" si="3"/>
        <v>416.67</v>
      </c>
      <c r="R61" s="25">
        <f t="shared" si="4"/>
        <v>3</v>
      </c>
      <c r="S61" s="25">
        <f t="shared" si="5"/>
        <v>15.275252862064182</v>
      </c>
      <c r="T61" s="26">
        <f t="shared" si="6"/>
        <v>3.6660313586445343</v>
      </c>
      <c r="U61" s="26" t="str">
        <f t="shared" si="7"/>
        <v>ОДН</v>
      </c>
      <c r="V61" s="27">
        <f t="shared" si="8"/>
        <v>2916.69</v>
      </c>
    </row>
    <row r="62" spans="1:22" ht="27" customHeight="1" x14ac:dyDescent="0.25">
      <c r="A62" s="18">
        <v>50</v>
      </c>
      <c r="B62" s="44" t="s">
        <v>88</v>
      </c>
      <c r="C62" s="67" t="s">
        <v>72</v>
      </c>
      <c r="D62" s="20">
        <v>200</v>
      </c>
      <c r="E62" s="42">
        <v>320</v>
      </c>
      <c r="F62" s="43">
        <f t="shared" ref="F62" si="9">E62*D62</f>
        <v>64000</v>
      </c>
      <c r="G62" s="21">
        <v>336</v>
      </c>
      <c r="H62" s="23">
        <f t="shared" ref="H62" si="10">G62*D62</f>
        <v>67200</v>
      </c>
      <c r="I62" s="21">
        <v>350</v>
      </c>
      <c r="J62" s="43">
        <f t="shared" ref="J62" si="11">I62*D62</f>
        <v>70000</v>
      </c>
      <c r="K62" s="24"/>
      <c r="L62" s="22"/>
      <c r="M62" s="22"/>
      <c r="N62" s="22"/>
      <c r="O62" s="22"/>
      <c r="P62" s="23"/>
      <c r="Q62" s="22">
        <f>ROUND(AVERAGE(E62,G62,I62,K62,M62),2)</f>
        <v>335.33</v>
      </c>
      <c r="R62" s="25">
        <f t="shared" ref="R62" si="12">COUNTA(E62,G62,I62,K62,M62)</f>
        <v>3</v>
      </c>
      <c r="S62" s="25">
        <f>SQRT((IF(E62&gt;0,POWER(E62-Q62,2),0)+IF(G62&gt;0,POWER(G62-Q62,2),0)+IF(I62&gt;0,POWER(I62-Q62,2),0)+IF(K62&gt;0,POWER(K62-Q62,2),0)+IF(M62&gt;0,POWER(M62-Q62,2),0))/(R62-1))</f>
        <v>15.01110755407475</v>
      </c>
      <c r="T62" s="26">
        <f>S62/Q62*100</f>
        <v>4.4765179238585127</v>
      </c>
      <c r="U62" s="26" t="str">
        <f t="shared" ref="U62" si="13">IF(T62&lt;33,$U$8,$U$9)</f>
        <v>ОДН</v>
      </c>
      <c r="V62" s="27">
        <f t="shared" ref="V62" si="14">D62*Q62</f>
        <v>67066</v>
      </c>
    </row>
    <row r="63" spans="1:22" ht="27" customHeight="1" x14ac:dyDescent="0.25">
      <c r="A63" s="18">
        <v>51</v>
      </c>
      <c r="B63" s="44" t="s">
        <v>89</v>
      </c>
      <c r="C63" s="67" t="s">
        <v>72</v>
      </c>
      <c r="D63" s="20">
        <v>30</v>
      </c>
      <c r="E63" s="42">
        <v>240</v>
      </c>
      <c r="F63" s="43">
        <f t="shared" ref="F63:F102" si="15">E63*D63</f>
        <v>7200</v>
      </c>
      <c r="G63" s="21">
        <v>252</v>
      </c>
      <c r="H63" s="23">
        <f t="shared" ref="H63:H102" si="16">G63*D63</f>
        <v>7560</v>
      </c>
      <c r="I63" s="21">
        <v>270</v>
      </c>
      <c r="J63" s="43">
        <f t="shared" ref="J63:J102" si="17">I63*D63</f>
        <v>8100</v>
      </c>
      <c r="K63" s="24"/>
      <c r="L63" s="22"/>
      <c r="M63" s="22"/>
      <c r="N63" s="22"/>
      <c r="O63" s="22"/>
      <c r="P63" s="23"/>
      <c r="Q63" s="22">
        <f t="shared" ref="Q63:Q102" si="18">ROUND(AVERAGE(E63,G63,I63,K63,M63),2)</f>
        <v>254</v>
      </c>
      <c r="R63" s="25">
        <f t="shared" ref="R63:R102" si="19">COUNTA(E63,G63,I63,K63,M63)</f>
        <v>3</v>
      </c>
      <c r="S63" s="25">
        <f t="shared" ref="S63:S102" si="20">SQRT((IF(E63&gt;0,POWER(E63-Q63,2),0)+IF(G63&gt;0,POWER(G63-Q63,2),0)+IF(I63&gt;0,POWER(I63-Q63,2),0)+IF(K63&gt;0,POWER(K63-Q63,2),0)+IF(M63&gt;0,POWER(M63-Q63,2),0))/(R63-1))</f>
        <v>15.0996688705415</v>
      </c>
      <c r="T63" s="26">
        <f t="shared" ref="T63:T102" si="21">S63/Q63*100</f>
        <v>5.9447515238352358</v>
      </c>
      <c r="U63" s="26" t="str">
        <f t="shared" ref="U63:U102" si="22">IF(T63&lt;33,$U$8,$U$9)</f>
        <v>ОДН</v>
      </c>
      <c r="V63" s="27">
        <f t="shared" ref="V63:V102" si="23">D63*Q63</f>
        <v>7620</v>
      </c>
    </row>
    <row r="64" spans="1:22" ht="27" customHeight="1" x14ac:dyDescent="0.25">
      <c r="A64" s="18">
        <v>52</v>
      </c>
      <c r="B64" s="44" t="s">
        <v>90</v>
      </c>
      <c r="C64" s="67" t="s">
        <v>72</v>
      </c>
      <c r="D64" s="20">
        <v>50</v>
      </c>
      <c r="E64" s="42">
        <v>165</v>
      </c>
      <c r="F64" s="43">
        <f t="shared" si="15"/>
        <v>8250</v>
      </c>
      <c r="G64" s="21">
        <v>173</v>
      </c>
      <c r="H64" s="23">
        <f t="shared" si="16"/>
        <v>8650</v>
      </c>
      <c r="I64" s="21">
        <v>185</v>
      </c>
      <c r="J64" s="43">
        <f t="shared" si="17"/>
        <v>9250</v>
      </c>
      <c r="K64" s="24"/>
      <c r="L64" s="22"/>
      <c r="M64" s="22"/>
      <c r="N64" s="22"/>
      <c r="O64" s="22"/>
      <c r="P64" s="23"/>
      <c r="Q64" s="22">
        <f t="shared" si="18"/>
        <v>174.33</v>
      </c>
      <c r="R64" s="25">
        <f t="shared" si="19"/>
        <v>3</v>
      </c>
      <c r="S64" s="25">
        <f t="shared" si="20"/>
        <v>10.066446741527022</v>
      </c>
      <c r="T64" s="26">
        <f t="shared" si="21"/>
        <v>5.7743628414656234</v>
      </c>
      <c r="U64" s="26" t="str">
        <f t="shared" si="22"/>
        <v>ОДН</v>
      </c>
      <c r="V64" s="27">
        <f t="shared" si="23"/>
        <v>8716.5</v>
      </c>
    </row>
    <row r="65" spans="1:22" s="71" customFormat="1" ht="27" customHeight="1" x14ac:dyDescent="0.25">
      <c r="A65" s="18">
        <v>53</v>
      </c>
      <c r="B65" s="68" t="s">
        <v>91</v>
      </c>
      <c r="C65" s="67" t="s">
        <v>72</v>
      </c>
      <c r="D65" s="47">
        <v>30</v>
      </c>
      <c r="E65" s="42">
        <v>1500</v>
      </c>
      <c r="F65" s="43">
        <f t="shared" si="15"/>
        <v>45000</v>
      </c>
      <c r="G65" s="21">
        <v>1575</v>
      </c>
      <c r="H65" s="23">
        <f t="shared" si="16"/>
        <v>47250</v>
      </c>
      <c r="I65" s="21">
        <v>1600</v>
      </c>
      <c r="J65" s="43">
        <f t="shared" si="17"/>
        <v>48000</v>
      </c>
      <c r="K65" s="42"/>
      <c r="L65" s="43"/>
      <c r="M65" s="43"/>
      <c r="N65" s="43"/>
      <c r="O65" s="43"/>
      <c r="P65" s="23"/>
      <c r="Q65" s="43">
        <f t="shared" si="18"/>
        <v>1558.33</v>
      </c>
      <c r="R65" s="69">
        <f t="shared" si="19"/>
        <v>3</v>
      </c>
      <c r="S65" s="69">
        <f t="shared" si="20"/>
        <v>52.041650146781478</v>
      </c>
      <c r="T65" s="26">
        <f t="shared" si="21"/>
        <v>3.3395782758967276</v>
      </c>
      <c r="U65" s="26" t="str">
        <f t="shared" si="22"/>
        <v>ОДН</v>
      </c>
      <c r="V65" s="70">
        <f t="shared" si="23"/>
        <v>46749.899999999994</v>
      </c>
    </row>
    <row r="66" spans="1:22" ht="27" customHeight="1" x14ac:dyDescent="0.25">
      <c r="A66" s="18">
        <v>54</v>
      </c>
      <c r="B66" s="44" t="s">
        <v>92</v>
      </c>
      <c r="C66" s="67" t="s">
        <v>72</v>
      </c>
      <c r="D66" s="47">
        <v>10</v>
      </c>
      <c r="E66" s="42">
        <v>1000</v>
      </c>
      <c r="F66" s="43">
        <f t="shared" si="15"/>
        <v>10000</v>
      </c>
      <c r="G66" s="21">
        <v>1050</v>
      </c>
      <c r="H66" s="23">
        <f t="shared" si="16"/>
        <v>10500</v>
      </c>
      <c r="I66" s="21">
        <v>1100</v>
      </c>
      <c r="J66" s="43">
        <f t="shared" si="17"/>
        <v>11000</v>
      </c>
      <c r="K66" s="24"/>
      <c r="L66" s="22"/>
      <c r="M66" s="22"/>
      <c r="N66" s="22"/>
      <c r="O66" s="22"/>
      <c r="P66" s="23"/>
      <c r="Q66" s="22">
        <f t="shared" si="18"/>
        <v>1050</v>
      </c>
      <c r="R66" s="25">
        <f t="shared" si="19"/>
        <v>3</v>
      </c>
      <c r="S66" s="25">
        <f t="shared" si="20"/>
        <v>50</v>
      </c>
      <c r="T66" s="26">
        <f t="shared" si="21"/>
        <v>4.7619047619047619</v>
      </c>
      <c r="U66" s="26" t="str">
        <f t="shared" si="22"/>
        <v>ОДН</v>
      </c>
      <c r="V66" s="27">
        <f t="shared" si="23"/>
        <v>10500</v>
      </c>
    </row>
    <row r="67" spans="1:22" ht="27" customHeight="1" x14ac:dyDescent="0.25">
      <c r="A67" s="18">
        <v>55</v>
      </c>
      <c r="B67" s="44" t="s">
        <v>93</v>
      </c>
      <c r="C67" s="67" t="s">
        <v>37</v>
      </c>
      <c r="D67" s="20">
        <v>12</v>
      </c>
      <c r="E67" s="42">
        <v>54</v>
      </c>
      <c r="F67" s="43">
        <f t="shared" si="15"/>
        <v>648</v>
      </c>
      <c r="G67" s="21">
        <v>56</v>
      </c>
      <c r="H67" s="23">
        <f t="shared" si="16"/>
        <v>672</v>
      </c>
      <c r="I67" s="21">
        <v>70</v>
      </c>
      <c r="J67" s="43">
        <f t="shared" si="17"/>
        <v>840</v>
      </c>
      <c r="K67" s="24"/>
      <c r="L67" s="22"/>
      <c r="M67" s="22"/>
      <c r="N67" s="22"/>
      <c r="O67" s="22"/>
      <c r="P67" s="23"/>
      <c r="Q67" s="22">
        <f t="shared" si="18"/>
        <v>60</v>
      </c>
      <c r="R67" s="25">
        <f t="shared" si="19"/>
        <v>3</v>
      </c>
      <c r="S67" s="25">
        <f t="shared" si="20"/>
        <v>8.717797887081348</v>
      </c>
      <c r="T67" s="26">
        <f t="shared" si="21"/>
        <v>14.529663145135579</v>
      </c>
      <c r="U67" s="26" t="str">
        <f t="shared" si="22"/>
        <v>ОДН</v>
      </c>
      <c r="V67" s="27">
        <f t="shared" si="23"/>
        <v>720</v>
      </c>
    </row>
    <row r="68" spans="1:22" ht="27" customHeight="1" x14ac:dyDescent="0.25">
      <c r="A68" s="18">
        <v>56</v>
      </c>
      <c r="B68" s="44" t="s">
        <v>94</v>
      </c>
      <c r="C68" s="67" t="s">
        <v>37</v>
      </c>
      <c r="D68" s="20">
        <v>1000</v>
      </c>
      <c r="E68" s="42">
        <v>50</v>
      </c>
      <c r="F68" s="43">
        <f t="shared" si="15"/>
        <v>50000</v>
      </c>
      <c r="G68" s="21">
        <v>52</v>
      </c>
      <c r="H68" s="23">
        <f t="shared" si="16"/>
        <v>52000</v>
      </c>
      <c r="I68" s="21">
        <v>60</v>
      </c>
      <c r="J68" s="43">
        <f t="shared" si="17"/>
        <v>60000</v>
      </c>
      <c r="K68" s="24"/>
      <c r="L68" s="22"/>
      <c r="M68" s="22"/>
      <c r="N68" s="22"/>
      <c r="O68" s="22"/>
      <c r="P68" s="23"/>
      <c r="Q68" s="22">
        <f t="shared" si="18"/>
        <v>54</v>
      </c>
      <c r="R68" s="25">
        <f t="shared" si="19"/>
        <v>3</v>
      </c>
      <c r="S68" s="25">
        <f t="shared" si="20"/>
        <v>5.2915026221291814</v>
      </c>
      <c r="T68" s="26">
        <f t="shared" si="21"/>
        <v>9.7990789298688536</v>
      </c>
      <c r="U68" s="26" t="str">
        <f t="shared" si="22"/>
        <v>ОДН</v>
      </c>
      <c r="V68" s="27">
        <f t="shared" si="23"/>
        <v>54000</v>
      </c>
    </row>
    <row r="69" spans="1:22" ht="27" customHeight="1" x14ac:dyDescent="0.25">
      <c r="A69" s="18">
        <v>57</v>
      </c>
      <c r="B69" s="44" t="s">
        <v>95</v>
      </c>
      <c r="C69" s="67" t="s">
        <v>37</v>
      </c>
      <c r="D69" s="20">
        <v>20</v>
      </c>
      <c r="E69" s="42">
        <v>110</v>
      </c>
      <c r="F69" s="43">
        <f t="shared" si="15"/>
        <v>2200</v>
      </c>
      <c r="G69" s="21">
        <v>115</v>
      </c>
      <c r="H69" s="23">
        <f t="shared" si="16"/>
        <v>2300</v>
      </c>
      <c r="I69" s="21">
        <v>120</v>
      </c>
      <c r="J69" s="43">
        <f t="shared" si="17"/>
        <v>2400</v>
      </c>
      <c r="K69" s="24"/>
      <c r="L69" s="22"/>
      <c r="M69" s="22"/>
      <c r="N69" s="22"/>
      <c r="O69" s="22"/>
      <c r="P69" s="23"/>
      <c r="Q69" s="22">
        <f t="shared" si="18"/>
        <v>115</v>
      </c>
      <c r="R69" s="25">
        <f t="shared" si="19"/>
        <v>3</v>
      </c>
      <c r="S69" s="25">
        <f t="shared" si="20"/>
        <v>5</v>
      </c>
      <c r="T69" s="26">
        <f t="shared" si="21"/>
        <v>4.3478260869565215</v>
      </c>
      <c r="U69" s="26" t="str">
        <f t="shared" si="22"/>
        <v>ОДН</v>
      </c>
      <c r="V69" s="27">
        <f t="shared" si="23"/>
        <v>2300</v>
      </c>
    </row>
    <row r="70" spans="1:22" ht="27" customHeight="1" x14ac:dyDescent="0.25">
      <c r="A70" s="18">
        <v>58</v>
      </c>
      <c r="B70" s="44" t="s">
        <v>96</v>
      </c>
      <c r="C70" s="67" t="s">
        <v>72</v>
      </c>
      <c r="D70" s="47">
        <v>50</v>
      </c>
      <c r="E70" s="42">
        <v>1800</v>
      </c>
      <c r="F70" s="43">
        <f t="shared" si="15"/>
        <v>90000</v>
      </c>
      <c r="G70" s="21">
        <v>1890</v>
      </c>
      <c r="H70" s="23">
        <f t="shared" si="16"/>
        <v>94500</v>
      </c>
      <c r="I70" s="21">
        <v>1900</v>
      </c>
      <c r="J70" s="43">
        <f t="shared" si="17"/>
        <v>95000</v>
      </c>
      <c r="K70" s="24"/>
      <c r="L70" s="22"/>
      <c r="M70" s="22"/>
      <c r="N70" s="22"/>
      <c r="O70" s="22"/>
      <c r="P70" s="23"/>
      <c r="Q70" s="22">
        <f t="shared" si="18"/>
        <v>1863.33</v>
      </c>
      <c r="R70" s="25">
        <f t="shared" si="19"/>
        <v>3</v>
      </c>
      <c r="S70" s="25">
        <f t="shared" si="20"/>
        <v>55.075705624167909</v>
      </c>
      <c r="T70" s="26">
        <f t="shared" si="21"/>
        <v>2.9557676645665509</v>
      </c>
      <c r="U70" s="26" t="str">
        <f t="shared" si="22"/>
        <v>ОДН</v>
      </c>
      <c r="V70" s="27">
        <f t="shared" si="23"/>
        <v>93166.5</v>
      </c>
    </row>
    <row r="71" spans="1:22" ht="27" customHeight="1" x14ac:dyDescent="0.25">
      <c r="A71" s="18">
        <v>59</v>
      </c>
      <c r="B71" s="44" t="s">
        <v>97</v>
      </c>
      <c r="C71" s="67" t="s">
        <v>72</v>
      </c>
      <c r="D71" s="20">
        <v>10</v>
      </c>
      <c r="E71" s="42">
        <v>20</v>
      </c>
      <c r="F71" s="43">
        <f t="shared" si="15"/>
        <v>200</v>
      </c>
      <c r="G71" s="21">
        <v>21</v>
      </c>
      <c r="H71" s="23">
        <f t="shared" si="16"/>
        <v>210</v>
      </c>
      <c r="I71" s="21">
        <v>23</v>
      </c>
      <c r="J71" s="43">
        <f t="shared" si="17"/>
        <v>230</v>
      </c>
      <c r="K71" s="24"/>
      <c r="L71" s="22"/>
      <c r="M71" s="22"/>
      <c r="N71" s="22"/>
      <c r="O71" s="22"/>
      <c r="P71" s="23"/>
      <c r="Q71" s="22">
        <f t="shared" si="18"/>
        <v>21.33</v>
      </c>
      <c r="R71" s="25">
        <f t="shared" si="19"/>
        <v>3</v>
      </c>
      <c r="S71" s="25">
        <f t="shared" si="20"/>
        <v>1.5275306870894607</v>
      </c>
      <c r="T71" s="26">
        <f t="shared" si="21"/>
        <v>7.1614190674611393</v>
      </c>
      <c r="U71" s="26" t="str">
        <f t="shared" si="22"/>
        <v>ОДН</v>
      </c>
      <c r="V71" s="27">
        <f t="shared" si="23"/>
        <v>213.29999999999998</v>
      </c>
    </row>
    <row r="72" spans="1:22" ht="27" customHeight="1" x14ac:dyDescent="0.25">
      <c r="A72" s="18">
        <v>60</v>
      </c>
      <c r="B72" s="44" t="s">
        <v>98</v>
      </c>
      <c r="C72" s="67" t="s">
        <v>72</v>
      </c>
      <c r="D72" s="20">
        <v>15</v>
      </c>
      <c r="E72" s="42">
        <v>1600</v>
      </c>
      <c r="F72" s="43">
        <f t="shared" si="15"/>
        <v>24000</v>
      </c>
      <c r="G72" s="21">
        <v>1680</v>
      </c>
      <c r="H72" s="23">
        <f t="shared" si="16"/>
        <v>25200</v>
      </c>
      <c r="I72" s="21">
        <v>1690</v>
      </c>
      <c r="J72" s="43">
        <f t="shared" si="17"/>
        <v>25350</v>
      </c>
      <c r="K72" s="24"/>
      <c r="L72" s="22"/>
      <c r="M72" s="22"/>
      <c r="N72" s="22"/>
      <c r="O72" s="22"/>
      <c r="P72" s="23"/>
      <c r="Q72" s="22">
        <f t="shared" si="18"/>
        <v>1656.67</v>
      </c>
      <c r="R72" s="25">
        <f t="shared" si="19"/>
        <v>3</v>
      </c>
      <c r="S72" s="25">
        <f t="shared" si="20"/>
        <v>49.328828792096822</v>
      </c>
      <c r="T72" s="26">
        <f t="shared" si="21"/>
        <v>2.9775893081963711</v>
      </c>
      <c r="U72" s="26" t="str">
        <f t="shared" si="22"/>
        <v>ОДН</v>
      </c>
      <c r="V72" s="27">
        <f t="shared" si="23"/>
        <v>24850.050000000003</v>
      </c>
    </row>
    <row r="73" spans="1:22" ht="27" customHeight="1" x14ac:dyDescent="0.25">
      <c r="A73" s="18">
        <v>61</v>
      </c>
      <c r="B73" s="44" t="s">
        <v>99</v>
      </c>
      <c r="C73" s="67" t="s">
        <v>72</v>
      </c>
      <c r="D73" s="47">
        <v>1</v>
      </c>
      <c r="E73" s="42">
        <f>2000</f>
        <v>2000</v>
      </c>
      <c r="F73" s="43">
        <f t="shared" si="15"/>
        <v>2000</v>
      </c>
      <c r="G73" s="21">
        <v>2100</v>
      </c>
      <c r="H73" s="23">
        <f t="shared" si="16"/>
        <v>2100</v>
      </c>
      <c r="I73" s="21">
        <v>2150</v>
      </c>
      <c r="J73" s="43">
        <f t="shared" si="17"/>
        <v>2150</v>
      </c>
      <c r="K73" s="24"/>
      <c r="L73" s="22"/>
      <c r="M73" s="22"/>
      <c r="N73" s="22"/>
      <c r="O73" s="22"/>
      <c r="P73" s="23"/>
      <c r="Q73" s="22">
        <f t="shared" si="18"/>
        <v>2083.33</v>
      </c>
      <c r="R73" s="25">
        <f t="shared" si="19"/>
        <v>3</v>
      </c>
      <c r="S73" s="25">
        <f t="shared" si="20"/>
        <v>76.37626169170629</v>
      </c>
      <c r="T73" s="26">
        <f t="shared" si="21"/>
        <v>3.6660664269081851</v>
      </c>
      <c r="U73" s="26" t="str">
        <f t="shared" si="22"/>
        <v>ОДН</v>
      </c>
      <c r="V73" s="27">
        <f t="shared" si="23"/>
        <v>2083.33</v>
      </c>
    </row>
    <row r="74" spans="1:22" ht="27" customHeight="1" x14ac:dyDescent="0.25">
      <c r="A74" s="18">
        <v>62</v>
      </c>
      <c r="B74" s="44" t="s">
        <v>100</v>
      </c>
      <c r="C74" s="67" t="s">
        <v>72</v>
      </c>
      <c r="D74" s="20">
        <v>10</v>
      </c>
      <c r="E74" s="42">
        <v>1125</v>
      </c>
      <c r="F74" s="43">
        <f t="shared" si="15"/>
        <v>11250</v>
      </c>
      <c r="G74" s="21">
        <v>1181</v>
      </c>
      <c r="H74" s="23">
        <f t="shared" si="16"/>
        <v>11810</v>
      </c>
      <c r="I74" s="21">
        <v>1200</v>
      </c>
      <c r="J74" s="43">
        <f t="shared" si="17"/>
        <v>12000</v>
      </c>
      <c r="K74" s="24"/>
      <c r="L74" s="22"/>
      <c r="M74" s="22"/>
      <c r="N74" s="22"/>
      <c r="O74" s="22"/>
      <c r="P74" s="23"/>
      <c r="Q74" s="22">
        <f t="shared" si="18"/>
        <v>1168.67</v>
      </c>
      <c r="R74" s="25">
        <f t="shared" si="19"/>
        <v>3</v>
      </c>
      <c r="S74" s="25">
        <f t="shared" si="20"/>
        <v>38.991452268413909</v>
      </c>
      <c r="T74" s="26">
        <f t="shared" si="21"/>
        <v>3.3363954125984154</v>
      </c>
      <c r="U74" s="26" t="str">
        <f t="shared" si="22"/>
        <v>ОДН</v>
      </c>
      <c r="V74" s="27">
        <f t="shared" si="23"/>
        <v>11686.7</v>
      </c>
    </row>
    <row r="75" spans="1:22" ht="27" customHeight="1" x14ac:dyDescent="0.25">
      <c r="A75" s="18">
        <v>63</v>
      </c>
      <c r="B75" s="44" t="s">
        <v>101</v>
      </c>
      <c r="C75" s="67" t="s">
        <v>72</v>
      </c>
      <c r="D75" s="20">
        <v>5</v>
      </c>
      <c r="E75" s="42">
        <v>360</v>
      </c>
      <c r="F75" s="43">
        <f t="shared" si="15"/>
        <v>1800</v>
      </c>
      <c r="G75" s="21">
        <v>378</v>
      </c>
      <c r="H75" s="23">
        <f t="shared" si="16"/>
        <v>1890</v>
      </c>
      <c r="I75" s="21">
        <v>380</v>
      </c>
      <c r="J75" s="43">
        <f t="shared" si="17"/>
        <v>1900</v>
      </c>
      <c r="K75" s="24"/>
      <c r="L75" s="22"/>
      <c r="M75" s="22"/>
      <c r="N75" s="22"/>
      <c r="O75" s="22"/>
      <c r="P75" s="23"/>
      <c r="Q75" s="22">
        <f t="shared" si="18"/>
        <v>372.67</v>
      </c>
      <c r="R75" s="25">
        <f t="shared" si="19"/>
        <v>3</v>
      </c>
      <c r="S75" s="25">
        <f t="shared" si="20"/>
        <v>11.015141851106593</v>
      </c>
      <c r="T75" s="26">
        <f t="shared" si="21"/>
        <v>2.9557361341418931</v>
      </c>
      <c r="U75" s="26" t="str">
        <f t="shared" si="22"/>
        <v>ОДН</v>
      </c>
      <c r="V75" s="27">
        <f t="shared" si="23"/>
        <v>1863.3500000000001</v>
      </c>
    </row>
    <row r="76" spans="1:22" ht="27" customHeight="1" x14ac:dyDescent="0.25">
      <c r="A76" s="18">
        <v>64</v>
      </c>
      <c r="B76" s="44" t="s">
        <v>102</v>
      </c>
      <c r="C76" s="67" t="s">
        <v>72</v>
      </c>
      <c r="D76" s="20">
        <v>7</v>
      </c>
      <c r="E76" s="42">
        <v>222</v>
      </c>
      <c r="F76" s="43">
        <f t="shared" si="15"/>
        <v>1554</v>
      </c>
      <c r="G76" s="21">
        <v>233</v>
      </c>
      <c r="H76" s="23">
        <f t="shared" si="16"/>
        <v>1631</v>
      </c>
      <c r="I76" s="21">
        <v>240</v>
      </c>
      <c r="J76" s="43">
        <f t="shared" si="17"/>
        <v>1680</v>
      </c>
      <c r="K76" s="24"/>
      <c r="L76" s="22"/>
      <c r="M76" s="22"/>
      <c r="N76" s="22"/>
      <c r="O76" s="22"/>
      <c r="P76" s="23"/>
      <c r="Q76" s="22">
        <f t="shared" si="18"/>
        <v>231.67</v>
      </c>
      <c r="R76" s="25">
        <f t="shared" si="19"/>
        <v>3</v>
      </c>
      <c r="S76" s="25">
        <f t="shared" si="20"/>
        <v>9.0737726442753672</v>
      </c>
      <c r="T76" s="26">
        <f t="shared" si="21"/>
        <v>3.9166800381039271</v>
      </c>
      <c r="U76" s="26" t="str">
        <f t="shared" si="22"/>
        <v>ОДН</v>
      </c>
      <c r="V76" s="27">
        <f t="shared" si="23"/>
        <v>1621.6899999999998</v>
      </c>
    </row>
    <row r="77" spans="1:22" ht="27" customHeight="1" x14ac:dyDescent="0.25">
      <c r="A77" s="18">
        <v>65</v>
      </c>
      <c r="B77" s="44" t="s">
        <v>103</v>
      </c>
      <c r="C77" s="67" t="s">
        <v>72</v>
      </c>
      <c r="D77" s="20">
        <v>10</v>
      </c>
      <c r="E77" s="42">
        <v>900</v>
      </c>
      <c r="F77" s="43">
        <f t="shared" si="15"/>
        <v>9000</v>
      </c>
      <c r="G77" s="21">
        <v>945</v>
      </c>
      <c r="H77" s="23">
        <f t="shared" si="16"/>
        <v>9450</v>
      </c>
      <c r="I77" s="21">
        <v>950</v>
      </c>
      <c r="J77" s="43">
        <f t="shared" si="17"/>
        <v>9500</v>
      </c>
      <c r="K77" s="24"/>
      <c r="L77" s="22"/>
      <c r="M77" s="22"/>
      <c r="N77" s="22"/>
      <c r="O77" s="22"/>
      <c r="P77" s="23"/>
      <c r="Q77" s="22">
        <f t="shared" si="18"/>
        <v>931.67</v>
      </c>
      <c r="R77" s="25">
        <f t="shared" si="19"/>
        <v>3</v>
      </c>
      <c r="S77" s="25">
        <f t="shared" si="20"/>
        <v>27.537853039044276</v>
      </c>
      <c r="T77" s="26">
        <f t="shared" si="21"/>
        <v>2.9557518261878428</v>
      </c>
      <c r="U77" s="26" t="str">
        <f t="shared" si="22"/>
        <v>ОДН</v>
      </c>
      <c r="V77" s="27">
        <f t="shared" si="23"/>
        <v>9316.6999999999989</v>
      </c>
    </row>
    <row r="78" spans="1:22" ht="27" customHeight="1" x14ac:dyDescent="0.25">
      <c r="A78" s="18">
        <v>66</v>
      </c>
      <c r="B78" s="44" t="s">
        <v>104</v>
      </c>
      <c r="C78" s="67" t="s">
        <v>72</v>
      </c>
      <c r="D78" s="20">
        <v>5</v>
      </c>
      <c r="E78" s="42">
        <v>390</v>
      </c>
      <c r="F78" s="43">
        <f t="shared" si="15"/>
        <v>1950</v>
      </c>
      <c r="G78" s="21">
        <v>410</v>
      </c>
      <c r="H78" s="23">
        <f t="shared" si="16"/>
        <v>2050</v>
      </c>
      <c r="I78" s="21">
        <v>415</v>
      </c>
      <c r="J78" s="43">
        <f t="shared" si="17"/>
        <v>2075</v>
      </c>
      <c r="K78" s="24"/>
      <c r="L78" s="22"/>
      <c r="M78" s="22"/>
      <c r="N78" s="22"/>
      <c r="O78" s="22"/>
      <c r="P78" s="23"/>
      <c r="Q78" s="22">
        <f t="shared" si="18"/>
        <v>405</v>
      </c>
      <c r="R78" s="25">
        <f t="shared" si="19"/>
        <v>3</v>
      </c>
      <c r="S78" s="25">
        <f t="shared" si="20"/>
        <v>13.228756555322953</v>
      </c>
      <c r="T78" s="26">
        <f t="shared" si="21"/>
        <v>3.266359643289618</v>
      </c>
      <c r="U78" s="26" t="str">
        <f t="shared" si="22"/>
        <v>ОДН</v>
      </c>
      <c r="V78" s="27">
        <f t="shared" si="23"/>
        <v>2025</v>
      </c>
    </row>
    <row r="79" spans="1:22" ht="27" customHeight="1" x14ac:dyDescent="0.25">
      <c r="A79" s="18">
        <v>67</v>
      </c>
      <c r="B79" s="44" t="s">
        <v>105</v>
      </c>
      <c r="C79" s="67" t="s">
        <v>72</v>
      </c>
      <c r="D79" s="20">
        <v>30</v>
      </c>
      <c r="E79" s="42">
        <v>65</v>
      </c>
      <c r="F79" s="43">
        <f t="shared" si="15"/>
        <v>1950</v>
      </c>
      <c r="G79" s="21">
        <v>68</v>
      </c>
      <c r="H79" s="23">
        <f t="shared" si="16"/>
        <v>2040</v>
      </c>
      <c r="I79" s="21">
        <v>70</v>
      </c>
      <c r="J79" s="43">
        <f t="shared" si="17"/>
        <v>2100</v>
      </c>
      <c r="K79" s="24"/>
      <c r="L79" s="22"/>
      <c r="M79" s="22"/>
      <c r="N79" s="22"/>
      <c r="O79" s="22"/>
      <c r="P79" s="23"/>
      <c r="Q79" s="22">
        <f t="shared" si="18"/>
        <v>67.67</v>
      </c>
      <c r="R79" s="25">
        <f t="shared" si="19"/>
        <v>3</v>
      </c>
      <c r="S79" s="25">
        <f t="shared" si="20"/>
        <v>2.5166147897522975</v>
      </c>
      <c r="T79" s="26">
        <f t="shared" si="21"/>
        <v>3.718951957665579</v>
      </c>
      <c r="U79" s="26" t="str">
        <f t="shared" si="22"/>
        <v>ОДН</v>
      </c>
      <c r="V79" s="27">
        <f t="shared" si="23"/>
        <v>2030.1000000000001</v>
      </c>
    </row>
    <row r="80" spans="1:22" ht="27" customHeight="1" x14ac:dyDescent="0.25">
      <c r="A80" s="18">
        <v>68</v>
      </c>
      <c r="B80" s="44" t="s">
        <v>106</v>
      </c>
      <c r="C80" s="67" t="s">
        <v>72</v>
      </c>
      <c r="D80" s="20">
        <v>20</v>
      </c>
      <c r="E80" s="42">
        <v>1100</v>
      </c>
      <c r="F80" s="43">
        <f t="shared" si="15"/>
        <v>22000</v>
      </c>
      <c r="G80" s="21">
        <v>1155</v>
      </c>
      <c r="H80" s="23">
        <f t="shared" si="16"/>
        <v>23100</v>
      </c>
      <c r="I80" s="21">
        <v>1170</v>
      </c>
      <c r="J80" s="43">
        <f t="shared" si="17"/>
        <v>23400</v>
      </c>
      <c r="K80" s="24"/>
      <c r="L80" s="22"/>
      <c r="M80" s="22"/>
      <c r="N80" s="22"/>
      <c r="O80" s="22"/>
      <c r="P80" s="23"/>
      <c r="Q80" s="22">
        <f t="shared" si="18"/>
        <v>1141.67</v>
      </c>
      <c r="R80" s="25">
        <f t="shared" si="19"/>
        <v>3</v>
      </c>
      <c r="S80" s="25">
        <f t="shared" si="20"/>
        <v>36.855574205267779</v>
      </c>
      <c r="T80" s="26">
        <f t="shared" si="21"/>
        <v>3.2282160523853456</v>
      </c>
      <c r="U80" s="26" t="str">
        <f t="shared" si="22"/>
        <v>ОДН</v>
      </c>
      <c r="V80" s="27">
        <f t="shared" si="23"/>
        <v>22833.4</v>
      </c>
    </row>
    <row r="81" spans="1:22" ht="27" customHeight="1" x14ac:dyDescent="0.25">
      <c r="A81" s="18">
        <v>69</v>
      </c>
      <c r="B81" s="44" t="s">
        <v>107</v>
      </c>
      <c r="C81" s="67" t="s">
        <v>72</v>
      </c>
      <c r="D81" s="20">
        <v>3</v>
      </c>
      <c r="E81" s="42">
        <v>40</v>
      </c>
      <c r="F81" s="43">
        <f t="shared" si="15"/>
        <v>120</v>
      </c>
      <c r="G81" s="21">
        <v>42</v>
      </c>
      <c r="H81" s="23">
        <f t="shared" si="16"/>
        <v>126</v>
      </c>
      <c r="I81" s="21">
        <v>50</v>
      </c>
      <c r="J81" s="43">
        <f t="shared" si="17"/>
        <v>150</v>
      </c>
      <c r="K81" s="24"/>
      <c r="L81" s="22"/>
      <c r="M81" s="22"/>
      <c r="N81" s="22"/>
      <c r="O81" s="22"/>
      <c r="P81" s="23"/>
      <c r="Q81" s="22">
        <f t="shared" si="18"/>
        <v>44</v>
      </c>
      <c r="R81" s="25">
        <f t="shared" si="19"/>
        <v>3</v>
      </c>
      <c r="S81" s="25">
        <f t="shared" si="20"/>
        <v>5.2915026221291814</v>
      </c>
      <c r="T81" s="26">
        <f t="shared" si="21"/>
        <v>12.026142323020867</v>
      </c>
      <c r="U81" s="26" t="str">
        <f t="shared" si="22"/>
        <v>ОДН</v>
      </c>
      <c r="V81" s="27">
        <f t="shared" si="23"/>
        <v>132</v>
      </c>
    </row>
    <row r="82" spans="1:22" s="71" customFormat="1" ht="27" customHeight="1" x14ac:dyDescent="0.25">
      <c r="A82" s="18">
        <v>70</v>
      </c>
      <c r="B82" s="68" t="s">
        <v>108</v>
      </c>
      <c r="C82" s="67" t="s">
        <v>72</v>
      </c>
      <c r="D82" s="47">
        <v>2</v>
      </c>
      <c r="E82" s="42">
        <v>1000</v>
      </c>
      <c r="F82" s="43">
        <f t="shared" si="15"/>
        <v>2000</v>
      </c>
      <c r="G82" s="21">
        <v>1050</v>
      </c>
      <c r="H82" s="23">
        <f t="shared" si="16"/>
        <v>2100</v>
      </c>
      <c r="I82" s="21">
        <v>1070</v>
      </c>
      <c r="J82" s="43">
        <f t="shared" si="17"/>
        <v>2140</v>
      </c>
      <c r="K82" s="42"/>
      <c r="L82" s="43"/>
      <c r="M82" s="43"/>
      <c r="N82" s="43"/>
      <c r="O82" s="43"/>
      <c r="P82" s="23"/>
      <c r="Q82" s="43">
        <f t="shared" si="18"/>
        <v>1040</v>
      </c>
      <c r="R82" s="69">
        <f t="shared" si="19"/>
        <v>3</v>
      </c>
      <c r="S82" s="69">
        <f t="shared" si="20"/>
        <v>36.055512754639892</v>
      </c>
      <c r="T82" s="26">
        <f t="shared" si="21"/>
        <v>3.466876226407682</v>
      </c>
      <c r="U82" s="26" t="str">
        <f t="shared" si="22"/>
        <v>ОДН</v>
      </c>
      <c r="V82" s="70">
        <f t="shared" si="23"/>
        <v>2080</v>
      </c>
    </row>
    <row r="83" spans="1:22" ht="27" customHeight="1" x14ac:dyDescent="0.25">
      <c r="A83" s="18">
        <v>71</v>
      </c>
      <c r="B83" s="44" t="s">
        <v>109</v>
      </c>
      <c r="C83" s="67" t="s">
        <v>37</v>
      </c>
      <c r="D83" s="20">
        <v>4</v>
      </c>
      <c r="E83" s="42">
        <v>300</v>
      </c>
      <c r="F83" s="43">
        <f t="shared" si="15"/>
        <v>1200</v>
      </c>
      <c r="G83" s="21">
        <v>315</v>
      </c>
      <c r="H83" s="23">
        <f t="shared" si="16"/>
        <v>1260</v>
      </c>
      <c r="I83" s="21">
        <v>320</v>
      </c>
      <c r="J83" s="43">
        <f t="shared" si="17"/>
        <v>1280</v>
      </c>
      <c r="K83" s="24"/>
      <c r="L83" s="22"/>
      <c r="M83" s="22"/>
      <c r="N83" s="22"/>
      <c r="O83" s="22"/>
      <c r="P83" s="23"/>
      <c r="Q83" s="22">
        <f t="shared" si="18"/>
        <v>311.67</v>
      </c>
      <c r="R83" s="25">
        <f t="shared" si="19"/>
        <v>3</v>
      </c>
      <c r="S83" s="25">
        <f t="shared" si="20"/>
        <v>10.408330797971402</v>
      </c>
      <c r="T83" s="26">
        <f t="shared" si="21"/>
        <v>3.3395356620693049</v>
      </c>
      <c r="U83" s="26" t="str">
        <f t="shared" si="22"/>
        <v>ОДН</v>
      </c>
      <c r="V83" s="27">
        <f t="shared" si="23"/>
        <v>1246.68</v>
      </c>
    </row>
    <row r="84" spans="1:22" ht="27" customHeight="1" x14ac:dyDescent="0.25">
      <c r="A84" s="18">
        <v>72</v>
      </c>
      <c r="B84" s="44" t="s">
        <v>110</v>
      </c>
      <c r="C84" s="67" t="s">
        <v>37</v>
      </c>
      <c r="D84" s="20">
        <v>10</v>
      </c>
      <c r="E84" s="42">
        <v>320</v>
      </c>
      <c r="F84" s="43">
        <f t="shared" si="15"/>
        <v>3200</v>
      </c>
      <c r="G84" s="21">
        <v>336</v>
      </c>
      <c r="H84" s="23">
        <f t="shared" si="16"/>
        <v>3360</v>
      </c>
      <c r="I84" s="21">
        <v>340</v>
      </c>
      <c r="J84" s="43">
        <f t="shared" si="17"/>
        <v>3400</v>
      </c>
      <c r="K84" s="24"/>
      <c r="L84" s="22"/>
      <c r="M84" s="22"/>
      <c r="N84" s="22"/>
      <c r="O84" s="22"/>
      <c r="P84" s="23"/>
      <c r="Q84" s="22">
        <f t="shared" si="18"/>
        <v>332</v>
      </c>
      <c r="R84" s="25">
        <f t="shared" si="19"/>
        <v>3</v>
      </c>
      <c r="S84" s="25">
        <f t="shared" si="20"/>
        <v>10.583005244258363</v>
      </c>
      <c r="T84" s="26">
        <f t="shared" si="21"/>
        <v>3.1876521820055315</v>
      </c>
      <c r="U84" s="26" t="str">
        <f t="shared" si="22"/>
        <v>ОДН</v>
      </c>
      <c r="V84" s="27">
        <f t="shared" si="23"/>
        <v>3320</v>
      </c>
    </row>
    <row r="85" spans="1:22" ht="27" customHeight="1" x14ac:dyDescent="0.25">
      <c r="A85" s="18">
        <v>73</v>
      </c>
      <c r="B85" s="44" t="s">
        <v>111</v>
      </c>
      <c r="C85" s="67" t="s">
        <v>112</v>
      </c>
      <c r="D85" s="20">
        <v>350</v>
      </c>
      <c r="E85" s="42">
        <v>240</v>
      </c>
      <c r="F85" s="43">
        <f t="shared" si="15"/>
        <v>84000</v>
      </c>
      <c r="G85" s="21">
        <v>252</v>
      </c>
      <c r="H85" s="23">
        <f t="shared" si="16"/>
        <v>88200</v>
      </c>
      <c r="I85" s="21">
        <v>260</v>
      </c>
      <c r="J85" s="43">
        <f t="shared" si="17"/>
        <v>91000</v>
      </c>
      <c r="K85" s="24"/>
      <c r="L85" s="22"/>
      <c r="M85" s="22"/>
      <c r="N85" s="22"/>
      <c r="O85" s="22"/>
      <c r="P85" s="23"/>
      <c r="Q85" s="22">
        <f t="shared" si="18"/>
        <v>250.67</v>
      </c>
      <c r="R85" s="25">
        <f t="shared" si="19"/>
        <v>3</v>
      </c>
      <c r="S85" s="25">
        <f t="shared" si="20"/>
        <v>10.066446741527022</v>
      </c>
      <c r="T85" s="26">
        <f t="shared" si="21"/>
        <v>4.0158163089029486</v>
      </c>
      <c r="U85" s="26" t="str">
        <f t="shared" si="22"/>
        <v>ОДН</v>
      </c>
      <c r="V85" s="27">
        <f t="shared" si="23"/>
        <v>87734.5</v>
      </c>
    </row>
    <row r="86" spans="1:22" ht="27" customHeight="1" x14ac:dyDescent="0.25">
      <c r="A86" s="18">
        <v>74</v>
      </c>
      <c r="B86" s="44" t="s">
        <v>191</v>
      </c>
      <c r="C86" s="67" t="s">
        <v>37</v>
      </c>
      <c r="D86" s="20">
        <v>5</v>
      </c>
      <c r="E86" s="42">
        <v>240</v>
      </c>
      <c r="F86" s="43">
        <f t="shared" si="15"/>
        <v>1200</v>
      </c>
      <c r="G86" s="21">
        <v>252</v>
      </c>
      <c r="H86" s="23">
        <f t="shared" si="16"/>
        <v>1260</v>
      </c>
      <c r="I86" s="21">
        <v>260</v>
      </c>
      <c r="J86" s="43">
        <f t="shared" si="17"/>
        <v>1300</v>
      </c>
      <c r="K86" s="24"/>
      <c r="L86" s="22"/>
      <c r="M86" s="22"/>
      <c r="N86" s="22"/>
      <c r="O86" s="22"/>
      <c r="P86" s="23"/>
      <c r="Q86" s="22">
        <f t="shared" si="18"/>
        <v>250.67</v>
      </c>
      <c r="R86" s="25">
        <f t="shared" si="19"/>
        <v>3</v>
      </c>
      <c r="S86" s="25">
        <f t="shared" si="20"/>
        <v>10.066446741527022</v>
      </c>
      <c r="T86" s="26">
        <f t="shared" si="21"/>
        <v>4.0158163089029486</v>
      </c>
      <c r="U86" s="26" t="str">
        <f t="shared" si="22"/>
        <v>ОДН</v>
      </c>
      <c r="V86" s="27">
        <f t="shared" si="23"/>
        <v>1253.3499999999999</v>
      </c>
    </row>
    <row r="87" spans="1:22" ht="27" customHeight="1" x14ac:dyDescent="0.25">
      <c r="A87" s="18">
        <v>75</v>
      </c>
      <c r="B87" s="44" t="s">
        <v>113</v>
      </c>
      <c r="C87" s="67" t="s">
        <v>37</v>
      </c>
      <c r="D87" s="20">
        <v>5</v>
      </c>
      <c r="E87" s="42">
        <v>290</v>
      </c>
      <c r="F87" s="43">
        <f t="shared" si="15"/>
        <v>1450</v>
      </c>
      <c r="G87" s="21">
        <v>305</v>
      </c>
      <c r="H87" s="23">
        <f t="shared" si="16"/>
        <v>1525</v>
      </c>
      <c r="I87" s="21">
        <v>315</v>
      </c>
      <c r="J87" s="43">
        <f t="shared" si="17"/>
        <v>1575</v>
      </c>
      <c r="K87" s="24"/>
      <c r="L87" s="22"/>
      <c r="M87" s="22"/>
      <c r="N87" s="22"/>
      <c r="O87" s="22"/>
      <c r="P87" s="23"/>
      <c r="Q87" s="22">
        <f t="shared" si="18"/>
        <v>303.33</v>
      </c>
      <c r="R87" s="25">
        <f t="shared" si="19"/>
        <v>3</v>
      </c>
      <c r="S87" s="25">
        <f t="shared" si="20"/>
        <v>12.583058054384077</v>
      </c>
      <c r="T87" s="26">
        <f t="shared" si="21"/>
        <v>4.1483064828352214</v>
      </c>
      <c r="U87" s="26" t="str">
        <f t="shared" si="22"/>
        <v>ОДН</v>
      </c>
      <c r="V87" s="27">
        <f t="shared" si="23"/>
        <v>1516.6499999999999</v>
      </c>
    </row>
    <row r="88" spans="1:22" ht="27" customHeight="1" x14ac:dyDescent="0.25">
      <c r="A88" s="18">
        <v>76</v>
      </c>
      <c r="B88" s="44" t="s">
        <v>114</v>
      </c>
      <c r="C88" s="67" t="s">
        <v>37</v>
      </c>
      <c r="D88" s="20">
        <v>5</v>
      </c>
      <c r="E88" s="42">
        <v>100</v>
      </c>
      <c r="F88" s="43">
        <f t="shared" si="15"/>
        <v>500</v>
      </c>
      <c r="G88" s="21">
        <v>105</v>
      </c>
      <c r="H88" s="23">
        <f t="shared" si="16"/>
        <v>525</v>
      </c>
      <c r="I88" s="21">
        <v>115</v>
      </c>
      <c r="J88" s="43">
        <f t="shared" si="17"/>
        <v>575</v>
      </c>
      <c r="K88" s="24"/>
      <c r="L88" s="22"/>
      <c r="M88" s="22"/>
      <c r="N88" s="22"/>
      <c r="O88" s="22"/>
      <c r="P88" s="23"/>
      <c r="Q88" s="22">
        <f t="shared" si="18"/>
        <v>106.67</v>
      </c>
      <c r="R88" s="25">
        <f t="shared" si="19"/>
        <v>3</v>
      </c>
      <c r="S88" s="25">
        <f t="shared" si="20"/>
        <v>7.6376272493491069</v>
      </c>
      <c r="T88" s="26">
        <f t="shared" si="21"/>
        <v>7.160051794646205</v>
      </c>
      <c r="U88" s="26" t="str">
        <f t="shared" si="22"/>
        <v>ОДН</v>
      </c>
      <c r="V88" s="27">
        <f t="shared" si="23"/>
        <v>533.35</v>
      </c>
    </row>
    <row r="89" spans="1:22" ht="27" customHeight="1" x14ac:dyDescent="0.25">
      <c r="A89" s="18">
        <v>77</v>
      </c>
      <c r="B89" s="44" t="s">
        <v>115</v>
      </c>
      <c r="C89" s="67" t="s">
        <v>72</v>
      </c>
      <c r="D89" s="20">
        <v>5</v>
      </c>
      <c r="E89" s="42">
        <v>900</v>
      </c>
      <c r="F89" s="43">
        <f t="shared" si="15"/>
        <v>4500</v>
      </c>
      <c r="G89" s="21">
        <v>945</v>
      </c>
      <c r="H89" s="23">
        <f t="shared" si="16"/>
        <v>4725</v>
      </c>
      <c r="I89" s="21">
        <v>950</v>
      </c>
      <c r="J89" s="43">
        <f t="shared" si="17"/>
        <v>4750</v>
      </c>
      <c r="K89" s="24"/>
      <c r="L89" s="22"/>
      <c r="M89" s="22"/>
      <c r="N89" s="22"/>
      <c r="O89" s="22"/>
      <c r="P89" s="23"/>
      <c r="Q89" s="22">
        <f t="shared" si="18"/>
        <v>931.67</v>
      </c>
      <c r="R89" s="25">
        <f t="shared" si="19"/>
        <v>3</v>
      </c>
      <c r="S89" s="25">
        <f t="shared" si="20"/>
        <v>27.537853039044276</v>
      </c>
      <c r="T89" s="26">
        <f t="shared" si="21"/>
        <v>2.9557518261878428</v>
      </c>
      <c r="U89" s="26" t="str">
        <f t="shared" si="22"/>
        <v>ОДН</v>
      </c>
      <c r="V89" s="27">
        <f t="shared" si="23"/>
        <v>4658.3499999999995</v>
      </c>
    </row>
    <row r="90" spans="1:22" ht="27" customHeight="1" x14ac:dyDescent="0.25">
      <c r="A90" s="18">
        <v>78</v>
      </c>
      <c r="B90" s="44" t="s">
        <v>116</v>
      </c>
      <c r="C90" s="67" t="s">
        <v>72</v>
      </c>
      <c r="D90" s="20">
        <v>7</v>
      </c>
      <c r="E90" s="42">
        <v>400</v>
      </c>
      <c r="F90" s="43">
        <f t="shared" si="15"/>
        <v>2800</v>
      </c>
      <c r="G90" s="21">
        <v>420</v>
      </c>
      <c r="H90" s="23">
        <f t="shared" si="16"/>
        <v>2940</v>
      </c>
      <c r="I90" s="21">
        <v>430</v>
      </c>
      <c r="J90" s="43">
        <f t="shared" si="17"/>
        <v>3010</v>
      </c>
      <c r="K90" s="24"/>
      <c r="L90" s="22"/>
      <c r="M90" s="22"/>
      <c r="N90" s="22"/>
      <c r="O90" s="22"/>
      <c r="P90" s="23"/>
      <c r="Q90" s="22">
        <f t="shared" si="18"/>
        <v>416.67</v>
      </c>
      <c r="R90" s="25">
        <f t="shared" si="19"/>
        <v>3</v>
      </c>
      <c r="S90" s="25">
        <f t="shared" si="20"/>
        <v>15.275252862064182</v>
      </c>
      <c r="T90" s="26">
        <f t="shared" si="21"/>
        <v>3.6660313586445343</v>
      </c>
      <c r="U90" s="26" t="str">
        <f t="shared" si="22"/>
        <v>ОДН</v>
      </c>
      <c r="V90" s="27">
        <f t="shared" si="23"/>
        <v>2916.69</v>
      </c>
    </row>
    <row r="91" spans="1:22" ht="27" customHeight="1" x14ac:dyDescent="0.25">
      <c r="A91" s="18">
        <v>79</v>
      </c>
      <c r="B91" s="44" t="s">
        <v>117</v>
      </c>
      <c r="C91" s="67" t="s">
        <v>37</v>
      </c>
      <c r="D91" s="20">
        <v>4</v>
      </c>
      <c r="E91" s="42">
        <v>650</v>
      </c>
      <c r="F91" s="43">
        <f t="shared" si="15"/>
        <v>2600</v>
      </c>
      <c r="G91" s="21">
        <v>682</v>
      </c>
      <c r="H91" s="23">
        <f t="shared" si="16"/>
        <v>2728</v>
      </c>
      <c r="I91" s="21">
        <v>690</v>
      </c>
      <c r="J91" s="43">
        <f t="shared" si="17"/>
        <v>2760</v>
      </c>
      <c r="K91" s="24"/>
      <c r="L91" s="22"/>
      <c r="M91" s="22"/>
      <c r="N91" s="22"/>
      <c r="O91" s="22"/>
      <c r="P91" s="23"/>
      <c r="Q91" s="22">
        <f t="shared" si="18"/>
        <v>674</v>
      </c>
      <c r="R91" s="25">
        <f t="shared" si="19"/>
        <v>3</v>
      </c>
      <c r="S91" s="25">
        <f t="shared" si="20"/>
        <v>21.166010488516726</v>
      </c>
      <c r="T91" s="26">
        <f t="shared" si="21"/>
        <v>3.1403576392458046</v>
      </c>
      <c r="U91" s="26" t="str">
        <f t="shared" si="22"/>
        <v>ОДН</v>
      </c>
      <c r="V91" s="27">
        <f t="shared" si="23"/>
        <v>2696</v>
      </c>
    </row>
    <row r="92" spans="1:22" ht="27" customHeight="1" x14ac:dyDescent="0.25">
      <c r="A92" s="18">
        <v>80</v>
      </c>
      <c r="B92" s="44" t="s">
        <v>118</v>
      </c>
      <c r="C92" s="67" t="s">
        <v>37</v>
      </c>
      <c r="D92" s="20">
        <v>20</v>
      </c>
      <c r="E92" s="42">
        <v>315</v>
      </c>
      <c r="F92" s="43">
        <f t="shared" si="15"/>
        <v>6300</v>
      </c>
      <c r="G92" s="21">
        <v>330</v>
      </c>
      <c r="H92" s="23">
        <f t="shared" si="16"/>
        <v>6600</v>
      </c>
      <c r="I92" s="21">
        <v>340</v>
      </c>
      <c r="J92" s="43">
        <f t="shared" si="17"/>
        <v>6800</v>
      </c>
      <c r="K92" s="24"/>
      <c r="L92" s="22"/>
      <c r="M92" s="22"/>
      <c r="N92" s="22"/>
      <c r="O92" s="22"/>
      <c r="P92" s="23"/>
      <c r="Q92" s="22">
        <f t="shared" si="18"/>
        <v>328.33</v>
      </c>
      <c r="R92" s="25">
        <f t="shared" si="19"/>
        <v>3</v>
      </c>
      <c r="S92" s="25">
        <f t="shared" si="20"/>
        <v>12.583058054384077</v>
      </c>
      <c r="T92" s="26">
        <f t="shared" si="21"/>
        <v>3.8324423763847584</v>
      </c>
      <c r="U92" s="26" t="str">
        <f t="shared" si="22"/>
        <v>ОДН</v>
      </c>
      <c r="V92" s="27">
        <f t="shared" si="23"/>
        <v>6566.5999999999995</v>
      </c>
    </row>
    <row r="93" spans="1:22" ht="27" customHeight="1" x14ac:dyDescent="0.25">
      <c r="A93" s="18">
        <v>81</v>
      </c>
      <c r="B93" s="44" t="s">
        <v>119</v>
      </c>
      <c r="C93" s="18" t="s">
        <v>37</v>
      </c>
      <c r="D93" s="20">
        <v>200</v>
      </c>
      <c r="E93" s="42">
        <v>280</v>
      </c>
      <c r="F93" s="43">
        <f t="shared" si="15"/>
        <v>56000</v>
      </c>
      <c r="G93" s="21">
        <v>294</v>
      </c>
      <c r="H93" s="23">
        <f t="shared" si="16"/>
        <v>58800</v>
      </c>
      <c r="I93" s="21">
        <v>297</v>
      </c>
      <c r="J93" s="43">
        <f t="shared" si="17"/>
        <v>59400</v>
      </c>
      <c r="K93" s="24"/>
      <c r="L93" s="22"/>
      <c r="M93" s="22"/>
      <c r="N93" s="22"/>
      <c r="O93" s="22"/>
      <c r="P93" s="23"/>
      <c r="Q93" s="22">
        <f t="shared" si="18"/>
        <v>290.33</v>
      </c>
      <c r="R93" s="25">
        <f t="shared" si="19"/>
        <v>3</v>
      </c>
      <c r="S93" s="25">
        <f t="shared" si="20"/>
        <v>9.0737726442753672</v>
      </c>
      <c r="T93" s="26">
        <f t="shared" si="21"/>
        <v>3.1253307079100914</v>
      </c>
      <c r="U93" s="26" t="str">
        <f t="shared" si="22"/>
        <v>ОДН</v>
      </c>
      <c r="V93" s="27">
        <f t="shared" si="23"/>
        <v>58066</v>
      </c>
    </row>
    <row r="94" spans="1:22" ht="27" customHeight="1" x14ac:dyDescent="0.25">
      <c r="A94" s="18">
        <v>82</v>
      </c>
      <c r="B94" s="44" t="s">
        <v>120</v>
      </c>
      <c r="C94" s="18" t="s">
        <v>37</v>
      </c>
      <c r="D94" s="20">
        <v>15</v>
      </c>
      <c r="E94" s="42">
        <v>400</v>
      </c>
      <c r="F94" s="43">
        <f t="shared" si="15"/>
        <v>6000</v>
      </c>
      <c r="G94" s="21">
        <v>420</v>
      </c>
      <c r="H94" s="23">
        <f t="shared" si="16"/>
        <v>6300</v>
      </c>
      <c r="I94" s="21">
        <v>425</v>
      </c>
      <c r="J94" s="43">
        <f t="shared" si="17"/>
        <v>6375</v>
      </c>
      <c r="K94" s="24"/>
      <c r="L94" s="22"/>
      <c r="M94" s="22"/>
      <c r="N94" s="22"/>
      <c r="O94" s="22"/>
      <c r="P94" s="23"/>
      <c r="Q94" s="22">
        <f t="shared" si="18"/>
        <v>415</v>
      </c>
      <c r="R94" s="25">
        <f t="shared" si="19"/>
        <v>3</v>
      </c>
      <c r="S94" s="25">
        <f t="shared" si="20"/>
        <v>13.228756555322953</v>
      </c>
      <c r="T94" s="26">
        <f t="shared" si="21"/>
        <v>3.1876521820055306</v>
      </c>
      <c r="U94" s="26" t="str">
        <f t="shared" si="22"/>
        <v>ОДН</v>
      </c>
      <c r="V94" s="27">
        <f t="shared" si="23"/>
        <v>6225</v>
      </c>
    </row>
    <row r="95" spans="1:22" ht="27" customHeight="1" x14ac:dyDescent="0.25">
      <c r="A95" s="18">
        <v>83</v>
      </c>
      <c r="B95" s="44" t="s">
        <v>121</v>
      </c>
      <c r="C95" s="18" t="s">
        <v>37</v>
      </c>
      <c r="D95" s="20">
        <v>20</v>
      </c>
      <c r="E95" s="42">
        <v>2850</v>
      </c>
      <c r="F95" s="43">
        <f t="shared" si="15"/>
        <v>57000</v>
      </c>
      <c r="G95" s="21">
        <v>2992</v>
      </c>
      <c r="H95" s="23">
        <f t="shared" si="16"/>
        <v>59840</v>
      </c>
      <c r="I95" s="21">
        <v>3000</v>
      </c>
      <c r="J95" s="43">
        <f t="shared" si="17"/>
        <v>60000</v>
      </c>
      <c r="K95" s="24"/>
      <c r="L95" s="22"/>
      <c r="M95" s="22"/>
      <c r="N95" s="22"/>
      <c r="O95" s="22"/>
      <c r="P95" s="23"/>
      <c r="Q95" s="22">
        <f t="shared" si="18"/>
        <v>2947.33</v>
      </c>
      <c r="R95" s="25">
        <f t="shared" si="19"/>
        <v>3</v>
      </c>
      <c r="S95" s="25">
        <f t="shared" si="20"/>
        <v>84.387992925534135</v>
      </c>
      <c r="T95" s="26">
        <f t="shared" si="21"/>
        <v>2.8632013695627614</v>
      </c>
      <c r="U95" s="26" t="str">
        <f t="shared" si="22"/>
        <v>ОДН</v>
      </c>
      <c r="V95" s="27">
        <f t="shared" si="23"/>
        <v>58946.6</v>
      </c>
    </row>
    <row r="96" spans="1:22" ht="27" customHeight="1" x14ac:dyDescent="0.25">
      <c r="A96" s="18">
        <v>84</v>
      </c>
      <c r="B96" s="44" t="s">
        <v>122</v>
      </c>
      <c r="C96" s="18" t="s">
        <v>37</v>
      </c>
      <c r="D96" s="20">
        <v>6</v>
      </c>
      <c r="E96" s="42">
        <v>200</v>
      </c>
      <c r="F96" s="43">
        <f t="shared" si="15"/>
        <v>1200</v>
      </c>
      <c r="G96" s="21">
        <v>210</v>
      </c>
      <c r="H96" s="23">
        <f t="shared" si="16"/>
        <v>1260</v>
      </c>
      <c r="I96" s="21">
        <v>220</v>
      </c>
      <c r="J96" s="43">
        <f t="shared" si="17"/>
        <v>1320</v>
      </c>
      <c r="K96" s="24"/>
      <c r="L96" s="22"/>
      <c r="M96" s="22"/>
      <c r="N96" s="22"/>
      <c r="O96" s="22"/>
      <c r="P96" s="23"/>
      <c r="Q96" s="22">
        <f t="shared" si="18"/>
        <v>210</v>
      </c>
      <c r="R96" s="25">
        <f t="shared" si="19"/>
        <v>3</v>
      </c>
      <c r="S96" s="25">
        <f t="shared" si="20"/>
        <v>10</v>
      </c>
      <c r="T96" s="26">
        <f t="shared" si="21"/>
        <v>4.7619047619047619</v>
      </c>
      <c r="U96" s="26" t="str">
        <f t="shared" si="22"/>
        <v>ОДН</v>
      </c>
      <c r="V96" s="27">
        <f t="shared" si="23"/>
        <v>1260</v>
      </c>
    </row>
    <row r="97" spans="1:22" ht="27" customHeight="1" x14ac:dyDescent="0.25">
      <c r="A97" s="18">
        <v>85</v>
      </c>
      <c r="B97" s="44" t="s">
        <v>123</v>
      </c>
      <c r="C97" s="18" t="s">
        <v>37</v>
      </c>
      <c r="D97" s="20">
        <v>4</v>
      </c>
      <c r="E97" s="42">
        <v>270</v>
      </c>
      <c r="F97" s="43">
        <f t="shared" si="15"/>
        <v>1080</v>
      </c>
      <c r="G97" s="21">
        <v>283</v>
      </c>
      <c r="H97" s="23">
        <f t="shared" si="16"/>
        <v>1132</v>
      </c>
      <c r="I97" s="21">
        <v>285</v>
      </c>
      <c r="J97" s="43">
        <f t="shared" si="17"/>
        <v>1140</v>
      </c>
      <c r="K97" s="24"/>
      <c r="L97" s="22"/>
      <c r="M97" s="22"/>
      <c r="N97" s="22"/>
      <c r="O97" s="22"/>
      <c r="P97" s="23"/>
      <c r="Q97" s="22">
        <f t="shared" si="18"/>
        <v>279.33</v>
      </c>
      <c r="R97" s="25">
        <f t="shared" si="19"/>
        <v>3</v>
      </c>
      <c r="S97" s="25">
        <f t="shared" si="20"/>
        <v>8.144528838428899</v>
      </c>
      <c r="T97" s="26">
        <f t="shared" si="21"/>
        <v>2.9157372421254069</v>
      </c>
      <c r="U97" s="26" t="str">
        <f t="shared" si="22"/>
        <v>ОДН</v>
      </c>
      <c r="V97" s="27">
        <f t="shared" si="23"/>
        <v>1117.32</v>
      </c>
    </row>
    <row r="98" spans="1:22" ht="27" customHeight="1" x14ac:dyDescent="0.25">
      <c r="A98" s="18">
        <v>86</v>
      </c>
      <c r="B98" s="44" t="s">
        <v>124</v>
      </c>
      <c r="C98" s="18" t="s">
        <v>37</v>
      </c>
      <c r="D98" s="20">
        <v>4</v>
      </c>
      <c r="E98" s="42">
        <v>900</v>
      </c>
      <c r="F98" s="43">
        <f t="shared" si="15"/>
        <v>3600</v>
      </c>
      <c r="G98" s="21">
        <v>945</v>
      </c>
      <c r="H98" s="23">
        <f t="shared" si="16"/>
        <v>3780</v>
      </c>
      <c r="I98" s="21">
        <v>955</v>
      </c>
      <c r="J98" s="43">
        <f t="shared" si="17"/>
        <v>3820</v>
      </c>
      <c r="K98" s="24"/>
      <c r="L98" s="22"/>
      <c r="M98" s="22"/>
      <c r="N98" s="22"/>
      <c r="O98" s="22"/>
      <c r="P98" s="23"/>
      <c r="Q98" s="22">
        <f t="shared" si="18"/>
        <v>933.33</v>
      </c>
      <c r="R98" s="25">
        <f t="shared" si="19"/>
        <v>3</v>
      </c>
      <c r="S98" s="25">
        <f t="shared" si="20"/>
        <v>29.297326669851635</v>
      </c>
      <c r="T98" s="26">
        <f t="shared" si="21"/>
        <v>3.1390104968073067</v>
      </c>
      <c r="U98" s="26" t="str">
        <f t="shared" si="22"/>
        <v>ОДН</v>
      </c>
      <c r="V98" s="27">
        <f t="shared" si="23"/>
        <v>3733.32</v>
      </c>
    </row>
    <row r="99" spans="1:22" ht="27" customHeight="1" x14ac:dyDescent="0.25">
      <c r="A99" s="18">
        <v>87</v>
      </c>
      <c r="B99" s="44" t="s">
        <v>125</v>
      </c>
      <c r="C99" s="18" t="s">
        <v>37</v>
      </c>
      <c r="D99" s="20">
        <v>5</v>
      </c>
      <c r="E99" s="42">
        <v>450</v>
      </c>
      <c r="F99" s="43">
        <f t="shared" si="15"/>
        <v>2250</v>
      </c>
      <c r="G99" s="21">
        <v>472</v>
      </c>
      <c r="H99" s="23">
        <f t="shared" si="16"/>
        <v>2360</v>
      </c>
      <c r="I99" s="21">
        <v>475</v>
      </c>
      <c r="J99" s="43">
        <f t="shared" si="17"/>
        <v>2375</v>
      </c>
      <c r="K99" s="24"/>
      <c r="L99" s="22"/>
      <c r="M99" s="22"/>
      <c r="N99" s="22"/>
      <c r="O99" s="22"/>
      <c r="P99" s="23"/>
      <c r="Q99" s="22">
        <f t="shared" si="18"/>
        <v>465.67</v>
      </c>
      <c r="R99" s="25">
        <f t="shared" si="19"/>
        <v>3</v>
      </c>
      <c r="S99" s="25">
        <f t="shared" si="20"/>
        <v>13.650397430111695</v>
      </c>
      <c r="T99" s="26">
        <f t="shared" si="21"/>
        <v>2.9313456804414488</v>
      </c>
      <c r="U99" s="26" t="str">
        <f t="shared" si="22"/>
        <v>ОДН</v>
      </c>
      <c r="V99" s="27">
        <f t="shared" si="23"/>
        <v>2328.35</v>
      </c>
    </row>
    <row r="100" spans="1:22" ht="27" customHeight="1" x14ac:dyDescent="0.25">
      <c r="A100" s="18">
        <v>88</v>
      </c>
      <c r="B100" s="44" t="s">
        <v>126</v>
      </c>
      <c r="C100" s="18" t="s">
        <v>37</v>
      </c>
      <c r="D100" s="20">
        <v>5</v>
      </c>
      <c r="E100" s="42">
        <v>600</v>
      </c>
      <c r="F100" s="43">
        <f t="shared" si="15"/>
        <v>3000</v>
      </c>
      <c r="G100" s="21">
        <v>630</v>
      </c>
      <c r="H100" s="23">
        <f t="shared" si="16"/>
        <v>3150</v>
      </c>
      <c r="I100" s="21">
        <v>635</v>
      </c>
      <c r="J100" s="43">
        <f t="shared" si="17"/>
        <v>3175</v>
      </c>
      <c r="K100" s="24"/>
      <c r="L100" s="22"/>
      <c r="M100" s="22"/>
      <c r="N100" s="22"/>
      <c r="O100" s="22"/>
      <c r="P100" s="23"/>
      <c r="Q100" s="22">
        <f t="shared" si="18"/>
        <v>621.66999999999996</v>
      </c>
      <c r="R100" s="25">
        <f t="shared" si="19"/>
        <v>3</v>
      </c>
      <c r="S100" s="25">
        <f t="shared" si="20"/>
        <v>18.929694926226361</v>
      </c>
      <c r="T100" s="26">
        <f t="shared" si="21"/>
        <v>3.0449748140052377</v>
      </c>
      <c r="U100" s="26" t="str">
        <f t="shared" si="22"/>
        <v>ОДН</v>
      </c>
      <c r="V100" s="27">
        <f t="shared" si="23"/>
        <v>3108.35</v>
      </c>
    </row>
    <row r="101" spans="1:22" ht="27" customHeight="1" x14ac:dyDescent="0.25">
      <c r="A101" s="18">
        <v>89</v>
      </c>
      <c r="B101" s="44" t="s">
        <v>127</v>
      </c>
      <c r="C101" s="18" t="s">
        <v>37</v>
      </c>
      <c r="D101" s="20">
        <v>5</v>
      </c>
      <c r="E101" s="42">
        <v>400</v>
      </c>
      <c r="F101" s="43">
        <f t="shared" si="15"/>
        <v>2000</v>
      </c>
      <c r="G101" s="21">
        <v>420</v>
      </c>
      <c r="H101" s="23">
        <f t="shared" si="16"/>
        <v>2100</v>
      </c>
      <c r="I101" s="21">
        <v>425</v>
      </c>
      <c r="J101" s="43">
        <f t="shared" si="17"/>
        <v>2125</v>
      </c>
      <c r="K101" s="24"/>
      <c r="L101" s="22"/>
      <c r="M101" s="22"/>
      <c r="N101" s="22"/>
      <c r="O101" s="22"/>
      <c r="P101" s="23"/>
      <c r="Q101" s="22">
        <f t="shared" si="18"/>
        <v>415</v>
      </c>
      <c r="R101" s="25">
        <f t="shared" si="19"/>
        <v>3</v>
      </c>
      <c r="S101" s="25">
        <f t="shared" si="20"/>
        <v>13.228756555322953</v>
      </c>
      <c r="T101" s="26">
        <f t="shared" si="21"/>
        <v>3.1876521820055306</v>
      </c>
      <c r="U101" s="26" t="str">
        <f t="shared" si="22"/>
        <v>ОДН</v>
      </c>
      <c r="V101" s="27">
        <f t="shared" si="23"/>
        <v>2075</v>
      </c>
    </row>
    <row r="102" spans="1:22" ht="27" customHeight="1" x14ac:dyDescent="0.25">
      <c r="A102" s="18">
        <v>90</v>
      </c>
      <c r="B102" s="44" t="s">
        <v>128</v>
      </c>
      <c r="C102" s="18" t="s">
        <v>37</v>
      </c>
      <c r="D102" s="20">
        <v>5</v>
      </c>
      <c r="E102" s="42">
        <v>800</v>
      </c>
      <c r="F102" s="43">
        <f t="shared" si="15"/>
        <v>4000</v>
      </c>
      <c r="G102" s="21">
        <v>840</v>
      </c>
      <c r="H102" s="23">
        <f t="shared" si="16"/>
        <v>4200</v>
      </c>
      <c r="I102" s="21">
        <v>845</v>
      </c>
      <c r="J102" s="43">
        <f t="shared" si="17"/>
        <v>4225</v>
      </c>
      <c r="K102" s="24"/>
      <c r="L102" s="22"/>
      <c r="M102" s="22"/>
      <c r="N102" s="22"/>
      <c r="O102" s="22"/>
      <c r="P102" s="23"/>
      <c r="Q102" s="22">
        <f t="shared" si="18"/>
        <v>828.33</v>
      </c>
      <c r="R102" s="25">
        <f t="shared" si="19"/>
        <v>3</v>
      </c>
      <c r="S102" s="25">
        <f t="shared" si="20"/>
        <v>24.664414649449924</v>
      </c>
      <c r="T102" s="26">
        <f t="shared" si="21"/>
        <v>2.9776073122366595</v>
      </c>
      <c r="U102" s="26" t="str">
        <f t="shared" si="22"/>
        <v>ОДН</v>
      </c>
      <c r="V102" s="27">
        <f t="shared" si="23"/>
        <v>4141.6500000000005</v>
      </c>
    </row>
    <row r="103" spans="1:22" s="28" customFormat="1" ht="27.75" customHeight="1" x14ac:dyDescent="0.25">
      <c r="A103" s="56" t="s">
        <v>26</v>
      </c>
      <c r="B103" s="56"/>
      <c r="C103" s="29"/>
      <c r="D103" s="30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2">
        <f>SUM(V13:V102)</f>
        <v>1342295.9100000004</v>
      </c>
    </row>
    <row r="104" spans="1:22" s="33" customFormat="1" x14ac:dyDescent="0.25">
      <c r="A104" s="34"/>
      <c r="S104" s="35"/>
    </row>
    <row r="105" spans="1:22" ht="15" customHeight="1" x14ac:dyDescent="0.25">
      <c r="A105" s="57" t="s">
        <v>27</v>
      </c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9"/>
    </row>
    <row r="106" spans="1:22" ht="52.5" customHeight="1" x14ac:dyDescent="0.25">
      <c r="A106" s="60" t="s">
        <v>33</v>
      </c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2"/>
    </row>
    <row r="107" spans="1:22" ht="100.5" customHeight="1" x14ac:dyDescent="0.25">
      <c r="A107" s="63" t="s">
        <v>28</v>
      </c>
      <c r="B107" s="64"/>
      <c r="C107" s="63" t="s">
        <v>29</v>
      </c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4"/>
    </row>
    <row r="108" spans="1:22" ht="57.75" customHeight="1" x14ac:dyDescent="0.25">
      <c r="A108" s="63" t="s">
        <v>30</v>
      </c>
      <c r="B108" s="64"/>
      <c r="C108" s="63" t="s">
        <v>31</v>
      </c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4"/>
    </row>
    <row r="109" spans="1:22" ht="44.25" customHeight="1" x14ac:dyDescent="0.25">
      <c r="A109" s="63" t="s">
        <v>18</v>
      </c>
      <c r="B109" s="64"/>
      <c r="C109" s="63" t="s">
        <v>32</v>
      </c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4"/>
    </row>
    <row r="110" spans="1:22" x14ac:dyDescent="0.25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</row>
    <row r="111" spans="1:22" x14ac:dyDescent="0.25">
      <c r="B111" s="37"/>
      <c r="C111" s="37"/>
      <c r="D111" s="38"/>
      <c r="E111" s="39"/>
      <c r="F111" s="40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41"/>
      <c r="S111" s="39"/>
      <c r="T111" s="39"/>
      <c r="U111" s="39"/>
      <c r="V111" s="39"/>
    </row>
  </sheetData>
  <mergeCells count="36">
    <mergeCell ref="C109:V109"/>
    <mergeCell ref="C108:V108"/>
    <mergeCell ref="C107:V107"/>
    <mergeCell ref="A108:B108"/>
    <mergeCell ref="A109:B109"/>
    <mergeCell ref="A103:B103"/>
    <mergeCell ref="A105:V105"/>
    <mergeCell ref="A106:V106"/>
    <mergeCell ref="A107:B107"/>
    <mergeCell ref="R10:R12"/>
    <mergeCell ref="S10:S12"/>
    <mergeCell ref="T10:T12"/>
    <mergeCell ref="U10:U12"/>
    <mergeCell ref="V10:V12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A10:A12"/>
    <mergeCell ref="B10:B12"/>
    <mergeCell ref="E10:F10"/>
    <mergeCell ref="G10:H10"/>
    <mergeCell ref="E11:F11"/>
    <mergeCell ref="G11:H11"/>
    <mergeCell ref="C10:D11"/>
    <mergeCell ref="A4:V4"/>
    <mergeCell ref="A5:V5"/>
    <mergeCell ref="A6:V6"/>
    <mergeCell ref="A8:D8"/>
    <mergeCell ref="E8:F8"/>
    <mergeCell ref="G8:H8"/>
  </mergeCells>
  <pageMargins left="0.7" right="0.7" top="0.75" bottom="0.75" header="0.3" footer="0.3"/>
  <pageSetup paperSize="9" firstPageNumber="214748364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B2FD9-DDFB-48AB-8BC6-9C511E4BA320}">
  <dimension ref="A1:C97"/>
  <sheetViews>
    <sheetView workbookViewId="0">
      <selection activeCell="D28" sqref="D28"/>
    </sheetView>
  </sheetViews>
  <sheetFormatPr defaultRowHeight="15" x14ac:dyDescent="0.25"/>
  <sheetData>
    <row r="1" spans="1:3" x14ac:dyDescent="0.25">
      <c r="A1" t="s">
        <v>130</v>
      </c>
      <c r="C1" s="45"/>
    </row>
    <row r="2" spans="1:3" x14ac:dyDescent="0.25">
      <c r="A2" t="s">
        <v>131</v>
      </c>
    </row>
    <row r="3" spans="1:3" x14ac:dyDescent="0.25">
      <c r="A3" t="s">
        <v>132</v>
      </c>
    </row>
    <row r="4" spans="1:3" x14ac:dyDescent="0.25">
      <c r="A4" t="s">
        <v>133</v>
      </c>
    </row>
    <row r="5" spans="1:3" x14ac:dyDescent="0.25">
      <c r="A5" t="s">
        <v>134</v>
      </c>
    </row>
    <row r="6" spans="1:3" x14ac:dyDescent="0.25">
      <c r="A6" t="s">
        <v>135</v>
      </c>
    </row>
    <row r="7" spans="1:3" x14ac:dyDescent="0.25">
      <c r="A7" t="s">
        <v>136</v>
      </c>
    </row>
    <row r="8" spans="1:3" x14ac:dyDescent="0.25">
      <c r="A8" t="s">
        <v>137</v>
      </c>
    </row>
    <row r="9" spans="1:3" x14ac:dyDescent="0.25">
      <c r="A9" t="s">
        <v>138</v>
      </c>
    </row>
    <row r="10" spans="1:3" x14ac:dyDescent="0.25">
      <c r="A10" t="s">
        <v>139</v>
      </c>
    </row>
    <row r="11" spans="1:3" x14ac:dyDescent="0.25">
      <c r="A11" t="s">
        <v>140</v>
      </c>
    </row>
    <row r="12" spans="1:3" x14ac:dyDescent="0.25">
      <c r="A12" t="s">
        <v>141</v>
      </c>
    </row>
    <row r="13" spans="1:3" x14ac:dyDescent="0.25">
      <c r="A13" t="s">
        <v>142</v>
      </c>
    </row>
    <row r="14" spans="1:3" x14ac:dyDescent="0.25">
      <c r="A14" t="s">
        <v>143</v>
      </c>
    </row>
    <row r="15" spans="1:3" x14ac:dyDescent="0.25">
      <c r="A15" t="s">
        <v>144</v>
      </c>
    </row>
    <row r="16" spans="1:3" x14ac:dyDescent="0.25">
      <c r="A16" t="s">
        <v>145</v>
      </c>
    </row>
    <row r="17" spans="1:1" x14ac:dyDescent="0.25">
      <c r="A17" t="s">
        <v>139</v>
      </c>
    </row>
    <row r="18" spans="1:1" x14ac:dyDescent="0.25">
      <c r="A18" t="s">
        <v>139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145</v>
      </c>
    </row>
    <row r="22" spans="1:1" x14ac:dyDescent="0.25">
      <c r="A22" t="s">
        <v>148</v>
      </c>
    </row>
    <row r="23" spans="1:1" x14ac:dyDescent="0.25">
      <c r="A23" t="s">
        <v>149</v>
      </c>
    </row>
    <row r="24" spans="1:1" x14ac:dyDescent="0.25">
      <c r="A24" t="s">
        <v>141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136</v>
      </c>
    </row>
    <row r="33" spans="1:1" x14ac:dyDescent="0.25">
      <c r="A33" t="s">
        <v>135</v>
      </c>
    </row>
    <row r="34" spans="1:1" x14ac:dyDescent="0.25">
      <c r="A34" t="s">
        <v>141</v>
      </c>
    </row>
    <row r="35" spans="1:1" x14ac:dyDescent="0.25">
      <c r="A35" t="s">
        <v>141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139</v>
      </c>
    </row>
    <row r="39" spans="1:1" x14ac:dyDescent="0.25">
      <c r="A39" t="s">
        <v>149</v>
      </c>
    </row>
    <row r="40" spans="1:1" x14ac:dyDescent="0.25">
      <c r="A40" t="s">
        <v>159</v>
      </c>
    </row>
    <row r="41" spans="1:1" x14ac:dyDescent="0.25">
      <c r="A41" t="s">
        <v>135</v>
      </c>
    </row>
    <row r="42" spans="1:1" x14ac:dyDescent="0.25">
      <c r="A42" t="s">
        <v>137</v>
      </c>
    </row>
    <row r="43" spans="1:1" x14ac:dyDescent="0.25">
      <c r="A43" t="s">
        <v>160</v>
      </c>
    </row>
    <row r="44" spans="1:1" x14ac:dyDescent="0.25">
      <c r="A44" t="s">
        <v>161</v>
      </c>
    </row>
    <row r="45" spans="1:1" x14ac:dyDescent="0.25">
      <c r="A45" t="s">
        <v>149</v>
      </c>
    </row>
    <row r="46" spans="1:1" x14ac:dyDescent="0.25">
      <c r="A46" t="s">
        <v>162</v>
      </c>
    </row>
    <row r="47" spans="1:1" x14ac:dyDescent="0.25">
      <c r="A47" t="s">
        <v>163</v>
      </c>
    </row>
    <row r="48" spans="1:1" x14ac:dyDescent="0.25">
      <c r="A48" t="s">
        <v>149</v>
      </c>
    </row>
    <row r="49" spans="1:1" x14ac:dyDescent="0.25">
      <c r="A49" t="s">
        <v>164</v>
      </c>
    </row>
    <row r="50" spans="1:1" x14ac:dyDescent="0.25">
      <c r="A50" t="s">
        <v>165</v>
      </c>
    </row>
    <row r="51" spans="1:1" x14ac:dyDescent="0.25">
      <c r="A51" t="s">
        <v>166</v>
      </c>
    </row>
    <row r="52" spans="1:1" x14ac:dyDescent="0.25">
      <c r="A52" t="s">
        <v>167</v>
      </c>
    </row>
    <row r="53" spans="1:1" x14ac:dyDescent="0.25">
      <c r="A53" t="s">
        <v>168</v>
      </c>
    </row>
    <row r="54" spans="1:1" x14ac:dyDescent="0.25">
      <c r="A54" t="s">
        <v>169</v>
      </c>
    </row>
    <row r="55" spans="1:1" x14ac:dyDescent="0.25">
      <c r="A55" t="s">
        <v>170</v>
      </c>
    </row>
    <row r="56" spans="1:1" x14ac:dyDescent="0.25">
      <c r="A56" t="s">
        <v>171</v>
      </c>
    </row>
    <row r="57" spans="1:1" x14ac:dyDescent="0.25">
      <c r="A57" t="s">
        <v>144</v>
      </c>
    </row>
    <row r="58" spans="1:1" x14ac:dyDescent="0.25">
      <c r="A58" t="s">
        <v>172</v>
      </c>
    </row>
    <row r="59" spans="1:1" x14ac:dyDescent="0.25">
      <c r="A59" t="s">
        <v>167</v>
      </c>
    </row>
    <row r="60" spans="1:1" x14ac:dyDescent="0.25">
      <c r="A60" t="s">
        <v>173</v>
      </c>
    </row>
    <row r="61" spans="1:1" x14ac:dyDescent="0.25">
      <c r="A61" t="s">
        <v>164</v>
      </c>
    </row>
    <row r="62" spans="1:1" x14ac:dyDescent="0.25">
      <c r="A62" t="s">
        <v>136</v>
      </c>
    </row>
    <row r="63" spans="1:1" x14ac:dyDescent="0.25">
      <c r="A63" t="s">
        <v>174</v>
      </c>
    </row>
    <row r="64" spans="1:1" x14ac:dyDescent="0.25">
      <c r="A64" t="s">
        <v>175</v>
      </c>
    </row>
    <row r="65" spans="1:1" x14ac:dyDescent="0.25">
      <c r="A65" t="s">
        <v>176</v>
      </c>
    </row>
    <row r="66" spans="1:1" x14ac:dyDescent="0.25">
      <c r="A66" t="s">
        <v>177</v>
      </c>
    </row>
    <row r="67" spans="1:1" x14ac:dyDescent="0.25">
      <c r="A67" t="s">
        <v>178</v>
      </c>
    </row>
    <row r="68" spans="1:1" x14ac:dyDescent="0.25">
      <c r="A68" t="s">
        <v>179</v>
      </c>
    </row>
    <row r="69" spans="1:1" x14ac:dyDescent="0.25">
      <c r="A69" t="s">
        <v>141</v>
      </c>
    </row>
    <row r="70" spans="1:1" x14ac:dyDescent="0.25">
      <c r="A70" t="s">
        <v>180</v>
      </c>
    </row>
    <row r="71" spans="1:1" x14ac:dyDescent="0.25">
      <c r="A71" t="s">
        <v>181</v>
      </c>
    </row>
    <row r="72" spans="1:1" x14ac:dyDescent="0.25">
      <c r="A72" t="s">
        <v>157</v>
      </c>
    </row>
    <row r="73" spans="1:1" x14ac:dyDescent="0.25">
      <c r="A73" t="s">
        <v>147</v>
      </c>
    </row>
    <row r="74" spans="1:1" x14ac:dyDescent="0.25">
      <c r="A74" t="s">
        <v>149</v>
      </c>
    </row>
    <row r="75" spans="1:1" x14ac:dyDescent="0.25">
      <c r="A75" t="s">
        <v>182</v>
      </c>
    </row>
    <row r="76" spans="1:1" x14ac:dyDescent="0.25">
      <c r="A76" t="s">
        <v>151</v>
      </c>
    </row>
    <row r="77" spans="1:1" x14ac:dyDescent="0.25">
      <c r="A77" t="s">
        <v>166</v>
      </c>
    </row>
    <row r="78" spans="1:1" x14ac:dyDescent="0.25">
      <c r="A78" t="s">
        <v>167</v>
      </c>
    </row>
    <row r="79" spans="1:1" x14ac:dyDescent="0.25">
      <c r="A79" t="s">
        <v>167</v>
      </c>
    </row>
    <row r="80" spans="1:1" x14ac:dyDescent="0.25">
      <c r="A80" t="s">
        <v>183</v>
      </c>
    </row>
    <row r="81" spans="1:1" x14ac:dyDescent="0.25">
      <c r="A81" t="s">
        <v>146</v>
      </c>
    </row>
    <row r="82" spans="1:1" x14ac:dyDescent="0.25">
      <c r="A82" t="s">
        <v>141</v>
      </c>
    </row>
    <row r="83" spans="1:1" x14ac:dyDescent="0.25">
      <c r="A83" t="s">
        <v>165</v>
      </c>
    </row>
    <row r="84" spans="1:1" x14ac:dyDescent="0.25">
      <c r="A84" t="s">
        <v>184</v>
      </c>
    </row>
    <row r="85" spans="1:1" x14ac:dyDescent="0.25">
      <c r="A85" t="s">
        <v>185</v>
      </c>
    </row>
    <row r="86" spans="1:1" x14ac:dyDescent="0.25">
      <c r="A86" t="s">
        <v>155</v>
      </c>
    </row>
    <row r="87" spans="1:1" x14ac:dyDescent="0.25">
      <c r="A87" t="s">
        <v>155</v>
      </c>
    </row>
    <row r="88" spans="1:1" x14ac:dyDescent="0.25">
      <c r="A88" t="s">
        <v>165</v>
      </c>
    </row>
    <row r="89" spans="1:1" x14ac:dyDescent="0.25">
      <c r="A89" t="s">
        <v>186</v>
      </c>
    </row>
    <row r="90" spans="1:1" x14ac:dyDescent="0.25">
      <c r="A90" t="s">
        <v>156</v>
      </c>
    </row>
    <row r="91" spans="1:1" x14ac:dyDescent="0.25">
      <c r="A91" t="s">
        <v>161</v>
      </c>
    </row>
    <row r="92" spans="1:1" x14ac:dyDescent="0.25">
      <c r="A92" t="s">
        <v>187</v>
      </c>
    </row>
    <row r="93" spans="1:1" x14ac:dyDescent="0.25">
      <c r="A93" t="s">
        <v>141</v>
      </c>
    </row>
    <row r="94" spans="1:1" x14ac:dyDescent="0.25">
      <c r="A94" t="s">
        <v>188</v>
      </c>
    </row>
    <row r="95" spans="1:1" x14ac:dyDescent="0.25">
      <c r="A95" t="s">
        <v>189</v>
      </c>
    </row>
    <row r="96" spans="1:1" x14ac:dyDescent="0.25">
      <c r="A96" t="s">
        <v>165</v>
      </c>
    </row>
    <row r="97" spans="1:1" x14ac:dyDescent="0.25">
      <c r="A97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Обоснование НМЦД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Mngr-5</cp:lastModifiedBy>
  <cp:revision>3</cp:revision>
  <dcterms:created xsi:type="dcterms:W3CDTF">2021-01-18T05:46:41Z</dcterms:created>
  <dcterms:modified xsi:type="dcterms:W3CDTF">2025-06-17T04:31:09Z</dcterms:modified>
</cp:coreProperties>
</file>