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ngr-5\Downloads\мед ассы\"/>
    </mc:Choice>
  </mc:AlternateContent>
  <xr:revisionPtr revIDLastSave="0" documentId="13_ncr:1_{16CF5B01-96E1-4D54-9FFA-83D856CCC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основание НМЦД" sheetId="1" r:id="rId1"/>
    <sheet name="Лист1" sheetId="2" r:id="rId2"/>
  </sheets>
  <calcPr calcId="181029"/>
</workbook>
</file>

<file path=xl/calcChain.xml><?xml version="1.0" encoding="utf-8"?>
<calcChain xmlns="http://schemas.openxmlformats.org/spreadsheetml/2006/main">
  <c r="V103" i="1" l="1"/>
  <c r="E73" i="1"/>
  <c r="Q73" i="1"/>
  <c r="V73" i="1" s="1"/>
  <c r="Q70" i="1"/>
  <c r="V70" i="1" s="1"/>
  <c r="F51" i="1"/>
  <c r="F13" i="1"/>
  <c r="H13" i="1"/>
  <c r="J13" i="1"/>
  <c r="Q13" i="1"/>
  <c r="V13" i="1" s="1"/>
  <c r="R13" i="1"/>
  <c r="F14" i="1"/>
  <c r="H14" i="1"/>
  <c r="J14" i="1"/>
  <c r="Q14" i="1"/>
  <c r="V14" i="1" s="1"/>
  <c r="R14" i="1"/>
  <c r="F15" i="1"/>
  <c r="H15" i="1"/>
  <c r="J15" i="1"/>
  <c r="Q15" i="1"/>
  <c r="V15" i="1" s="1"/>
  <c r="R15" i="1"/>
  <c r="F16" i="1"/>
  <c r="H16" i="1"/>
  <c r="J16" i="1"/>
  <c r="Q16" i="1"/>
  <c r="V16" i="1" s="1"/>
  <c r="R16" i="1"/>
  <c r="F17" i="1"/>
  <c r="H17" i="1"/>
  <c r="J17" i="1"/>
  <c r="Q17" i="1"/>
  <c r="V17" i="1" s="1"/>
  <c r="R17" i="1"/>
  <c r="F18" i="1"/>
  <c r="H18" i="1"/>
  <c r="J18" i="1"/>
  <c r="Q18" i="1"/>
  <c r="V18" i="1" s="1"/>
  <c r="R18" i="1"/>
  <c r="F19" i="1"/>
  <c r="H19" i="1"/>
  <c r="J19" i="1"/>
  <c r="Q19" i="1"/>
  <c r="V19" i="1" s="1"/>
  <c r="R19" i="1"/>
  <c r="F20" i="1"/>
  <c r="H20" i="1"/>
  <c r="J20" i="1"/>
  <c r="Q20" i="1"/>
  <c r="V20" i="1" s="1"/>
  <c r="R20" i="1"/>
  <c r="F21" i="1"/>
  <c r="H21" i="1"/>
  <c r="J21" i="1"/>
  <c r="Q21" i="1"/>
  <c r="V21" i="1" s="1"/>
  <c r="R21" i="1"/>
  <c r="F22" i="1"/>
  <c r="H22" i="1"/>
  <c r="J22" i="1"/>
  <c r="Q22" i="1"/>
  <c r="V22" i="1" s="1"/>
  <c r="R22" i="1"/>
  <c r="F23" i="1"/>
  <c r="H23" i="1"/>
  <c r="J23" i="1"/>
  <c r="Q23" i="1"/>
  <c r="V23" i="1" s="1"/>
  <c r="R23" i="1"/>
  <c r="F24" i="1"/>
  <c r="H24" i="1"/>
  <c r="J24" i="1"/>
  <c r="Q24" i="1"/>
  <c r="R24" i="1"/>
  <c r="F25" i="1"/>
  <c r="H25" i="1"/>
  <c r="J25" i="1"/>
  <c r="Q25" i="1"/>
  <c r="V25" i="1" s="1"/>
  <c r="R25" i="1"/>
  <c r="F26" i="1"/>
  <c r="H26" i="1"/>
  <c r="J26" i="1"/>
  <c r="Q26" i="1"/>
  <c r="V26" i="1" s="1"/>
  <c r="R26" i="1"/>
  <c r="F27" i="1"/>
  <c r="H27" i="1"/>
  <c r="J27" i="1"/>
  <c r="Q27" i="1"/>
  <c r="V27" i="1" s="1"/>
  <c r="R27" i="1"/>
  <c r="F28" i="1"/>
  <c r="H28" i="1"/>
  <c r="J28" i="1"/>
  <c r="Q28" i="1"/>
  <c r="V28" i="1" s="1"/>
  <c r="R28" i="1"/>
  <c r="F29" i="1"/>
  <c r="H29" i="1"/>
  <c r="J29" i="1"/>
  <c r="Q29" i="1"/>
  <c r="V29" i="1" s="1"/>
  <c r="R29" i="1"/>
  <c r="F30" i="1"/>
  <c r="H30" i="1"/>
  <c r="J30" i="1"/>
  <c r="Q30" i="1"/>
  <c r="V30" i="1" s="1"/>
  <c r="R30" i="1"/>
  <c r="F31" i="1"/>
  <c r="H31" i="1"/>
  <c r="J31" i="1"/>
  <c r="Q31" i="1"/>
  <c r="R31" i="1"/>
  <c r="F32" i="1"/>
  <c r="H32" i="1"/>
  <c r="J32" i="1"/>
  <c r="Q32" i="1"/>
  <c r="V32" i="1" s="1"/>
  <c r="R32" i="1"/>
  <c r="F33" i="1"/>
  <c r="H33" i="1"/>
  <c r="J33" i="1"/>
  <c r="Q33" i="1"/>
  <c r="V33" i="1" s="1"/>
  <c r="R33" i="1"/>
  <c r="F34" i="1"/>
  <c r="H34" i="1"/>
  <c r="J34" i="1"/>
  <c r="Q34" i="1"/>
  <c r="V34" i="1" s="1"/>
  <c r="R34" i="1"/>
  <c r="F35" i="1"/>
  <c r="H35" i="1"/>
  <c r="J35" i="1"/>
  <c r="Q35" i="1"/>
  <c r="V35" i="1" s="1"/>
  <c r="R35" i="1"/>
  <c r="F36" i="1"/>
  <c r="H36" i="1"/>
  <c r="J36" i="1"/>
  <c r="Q36" i="1"/>
  <c r="V36" i="1" s="1"/>
  <c r="R36" i="1"/>
  <c r="F37" i="1"/>
  <c r="H37" i="1"/>
  <c r="J37" i="1"/>
  <c r="Q37" i="1"/>
  <c r="V37" i="1" s="1"/>
  <c r="R37" i="1"/>
  <c r="F38" i="1"/>
  <c r="H38" i="1"/>
  <c r="J38" i="1"/>
  <c r="Q38" i="1"/>
  <c r="V38" i="1" s="1"/>
  <c r="R38" i="1"/>
  <c r="F39" i="1"/>
  <c r="H39" i="1"/>
  <c r="J39" i="1"/>
  <c r="Q39" i="1"/>
  <c r="R39" i="1"/>
  <c r="F40" i="1"/>
  <c r="H40" i="1"/>
  <c r="J40" i="1"/>
  <c r="Q40" i="1"/>
  <c r="V40" i="1" s="1"/>
  <c r="R40" i="1"/>
  <c r="F41" i="1"/>
  <c r="H41" i="1"/>
  <c r="J41" i="1"/>
  <c r="Q41" i="1"/>
  <c r="V41" i="1" s="1"/>
  <c r="R41" i="1"/>
  <c r="F42" i="1"/>
  <c r="H42" i="1"/>
  <c r="J42" i="1"/>
  <c r="Q42" i="1"/>
  <c r="V42" i="1" s="1"/>
  <c r="R42" i="1"/>
  <c r="F43" i="1"/>
  <c r="H43" i="1"/>
  <c r="J43" i="1"/>
  <c r="Q43" i="1"/>
  <c r="V43" i="1" s="1"/>
  <c r="R43" i="1"/>
  <c r="F44" i="1"/>
  <c r="H44" i="1"/>
  <c r="J44" i="1"/>
  <c r="Q44" i="1"/>
  <c r="V44" i="1" s="1"/>
  <c r="R44" i="1"/>
  <c r="F45" i="1"/>
  <c r="H45" i="1"/>
  <c r="J45" i="1"/>
  <c r="Q45" i="1"/>
  <c r="V45" i="1" s="1"/>
  <c r="R45" i="1"/>
  <c r="F46" i="1"/>
  <c r="H46" i="1"/>
  <c r="J46" i="1"/>
  <c r="Q46" i="1"/>
  <c r="V46" i="1" s="1"/>
  <c r="R46" i="1"/>
  <c r="F47" i="1"/>
  <c r="H47" i="1"/>
  <c r="J47" i="1"/>
  <c r="Q47" i="1"/>
  <c r="V47" i="1" s="1"/>
  <c r="R47" i="1"/>
  <c r="F48" i="1"/>
  <c r="H48" i="1"/>
  <c r="J48" i="1"/>
  <c r="Q48" i="1"/>
  <c r="V48" i="1" s="1"/>
  <c r="R48" i="1"/>
  <c r="F49" i="1"/>
  <c r="H49" i="1"/>
  <c r="J49" i="1"/>
  <c r="Q49" i="1"/>
  <c r="V49" i="1" s="1"/>
  <c r="R49" i="1"/>
  <c r="F50" i="1"/>
  <c r="H50" i="1"/>
  <c r="J50" i="1"/>
  <c r="Q50" i="1"/>
  <c r="V50" i="1" s="1"/>
  <c r="R50" i="1"/>
  <c r="H51" i="1"/>
  <c r="J51" i="1"/>
  <c r="Q51" i="1"/>
  <c r="V51" i="1" s="1"/>
  <c r="R51" i="1"/>
  <c r="F52" i="1"/>
  <c r="H52" i="1"/>
  <c r="J52" i="1"/>
  <c r="Q52" i="1"/>
  <c r="V52" i="1" s="1"/>
  <c r="R52" i="1"/>
  <c r="F53" i="1"/>
  <c r="H53" i="1"/>
  <c r="J53" i="1"/>
  <c r="Q53" i="1"/>
  <c r="V53" i="1" s="1"/>
  <c r="R53" i="1"/>
  <c r="F54" i="1"/>
  <c r="H54" i="1"/>
  <c r="J54" i="1"/>
  <c r="Q54" i="1"/>
  <c r="V54" i="1" s="1"/>
  <c r="R54" i="1"/>
  <c r="F55" i="1"/>
  <c r="H55" i="1"/>
  <c r="J55" i="1"/>
  <c r="Q55" i="1"/>
  <c r="R55" i="1"/>
  <c r="F56" i="1"/>
  <c r="H56" i="1"/>
  <c r="J56" i="1"/>
  <c r="Q56" i="1"/>
  <c r="V56" i="1" s="1"/>
  <c r="R56" i="1"/>
  <c r="S56" i="1" s="1"/>
  <c r="T56" i="1" s="1"/>
  <c r="U56" i="1" s="1"/>
  <c r="F57" i="1"/>
  <c r="H57" i="1"/>
  <c r="J57" i="1"/>
  <c r="Q57" i="1"/>
  <c r="V57" i="1" s="1"/>
  <c r="R57" i="1"/>
  <c r="F58" i="1"/>
  <c r="H58" i="1"/>
  <c r="J58" i="1"/>
  <c r="Q58" i="1"/>
  <c r="V58" i="1" s="1"/>
  <c r="R58" i="1"/>
  <c r="F59" i="1"/>
  <c r="H59" i="1"/>
  <c r="J59" i="1"/>
  <c r="Q59" i="1"/>
  <c r="V59" i="1" s="1"/>
  <c r="R59" i="1"/>
  <c r="F60" i="1"/>
  <c r="H60" i="1"/>
  <c r="J60" i="1"/>
  <c r="Q60" i="1"/>
  <c r="V60" i="1" s="1"/>
  <c r="R60" i="1"/>
  <c r="F61" i="1"/>
  <c r="H61" i="1"/>
  <c r="J61" i="1"/>
  <c r="Q61" i="1"/>
  <c r="V61" i="1" s="1"/>
  <c r="R61" i="1"/>
  <c r="F63" i="1"/>
  <c r="H63" i="1"/>
  <c r="J63" i="1"/>
  <c r="Q63" i="1"/>
  <c r="V63" i="1" s="1"/>
  <c r="R63" i="1"/>
  <c r="F64" i="1"/>
  <c r="H64" i="1"/>
  <c r="J64" i="1"/>
  <c r="Q64" i="1"/>
  <c r="V64" i="1" s="1"/>
  <c r="R64" i="1"/>
  <c r="F65" i="1"/>
  <c r="H65" i="1"/>
  <c r="J65" i="1"/>
  <c r="Q65" i="1"/>
  <c r="V65" i="1" s="1"/>
  <c r="R65" i="1"/>
  <c r="F66" i="1"/>
  <c r="H66" i="1"/>
  <c r="J66" i="1"/>
  <c r="Q66" i="1"/>
  <c r="V66" i="1" s="1"/>
  <c r="R66" i="1"/>
  <c r="F67" i="1"/>
  <c r="H67" i="1"/>
  <c r="J67" i="1"/>
  <c r="Q67" i="1"/>
  <c r="V67" i="1" s="1"/>
  <c r="R67" i="1"/>
  <c r="F68" i="1"/>
  <c r="H68" i="1"/>
  <c r="J68" i="1"/>
  <c r="Q68" i="1"/>
  <c r="V68" i="1" s="1"/>
  <c r="R68" i="1"/>
  <c r="F69" i="1"/>
  <c r="H69" i="1"/>
  <c r="J69" i="1"/>
  <c r="Q69" i="1"/>
  <c r="V69" i="1" s="1"/>
  <c r="R69" i="1"/>
  <c r="F70" i="1"/>
  <c r="H70" i="1"/>
  <c r="J70" i="1"/>
  <c r="R70" i="1"/>
  <c r="F71" i="1"/>
  <c r="H71" i="1"/>
  <c r="J71" i="1"/>
  <c r="Q71" i="1"/>
  <c r="V71" i="1" s="1"/>
  <c r="R71" i="1"/>
  <c r="F72" i="1"/>
  <c r="H72" i="1"/>
  <c r="J72" i="1"/>
  <c r="Q72" i="1"/>
  <c r="V72" i="1" s="1"/>
  <c r="R72" i="1"/>
  <c r="H73" i="1"/>
  <c r="J73" i="1"/>
  <c r="F74" i="1"/>
  <c r="H74" i="1"/>
  <c r="J74" i="1"/>
  <c r="Q74" i="1"/>
  <c r="V74" i="1" s="1"/>
  <c r="R74" i="1"/>
  <c r="F75" i="1"/>
  <c r="H75" i="1"/>
  <c r="J75" i="1"/>
  <c r="Q75" i="1"/>
  <c r="V75" i="1" s="1"/>
  <c r="R75" i="1"/>
  <c r="F76" i="1"/>
  <c r="H76" i="1"/>
  <c r="J76" i="1"/>
  <c r="Q76" i="1"/>
  <c r="V76" i="1" s="1"/>
  <c r="R76" i="1"/>
  <c r="F77" i="1"/>
  <c r="H77" i="1"/>
  <c r="J77" i="1"/>
  <c r="Q77" i="1"/>
  <c r="V77" i="1" s="1"/>
  <c r="R77" i="1"/>
  <c r="F78" i="1"/>
  <c r="H78" i="1"/>
  <c r="J78" i="1"/>
  <c r="Q78" i="1"/>
  <c r="V78" i="1" s="1"/>
  <c r="R78" i="1"/>
  <c r="F79" i="1"/>
  <c r="H79" i="1"/>
  <c r="J79" i="1"/>
  <c r="Q79" i="1"/>
  <c r="V79" i="1" s="1"/>
  <c r="R79" i="1"/>
  <c r="F80" i="1"/>
  <c r="H80" i="1"/>
  <c r="J80" i="1"/>
  <c r="Q80" i="1"/>
  <c r="V80" i="1" s="1"/>
  <c r="R80" i="1"/>
  <c r="F81" i="1"/>
  <c r="H81" i="1"/>
  <c r="J81" i="1"/>
  <c r="Q81" i="1"/>
  <c r="V81" i="1" s="1"/>
  <c r="R81" i="1"/>
  <c r="F82" i="1"/>
  <c r="H82" i="1"/>
  <c r="J82" i="1"/>
  <c r="Q82" i="1"/>
  <c r="V82" i="1" s="1"/>
  <c r="R82" i="1"/>
  <c r="F83" i="1"/>
  <c r="H83" i="1"/>
  <c r="J83" i="1"/>
  <c r="Q83" i="1"/>
  <c r="V83" i="1" s="1"/>
  <c r="R83" i="1"/>
  <c r="F84" i="1"/>
  <c r="H84" i="1"/>
  <c r="J84" i="1"/>
  <c r="Q84" i="1"/>
  <c r="V84" i="1" s="1"/>
  <c r="R84" i="1"/>
  <c r="F85" i="1"/>
  <c r="H85" i="1"/>
  <c r="J85" i="1"/>
  <c r="Q85" i="1"/>
  <c r="V85" i="1" s="1"/>
  <c r="R85" i="1"/>
  <c r="F86" i="1"/>
  <c r="H86" i="1"/>
  <c r="J86" i="1"/>
  <c r="Q86" i="1"/>
  <c r="V86" i="1" s="1"/>
  <c r="R86" i="1"/>
  <c r="F87" i="1"/>
  <c r="H87" i="1"/>
  <c r="J87" i="1"/>
  <c r="Q87" i="1"/>
  <c r="V87" i="1" s="1"/>
  <c r="R87" i="1"/>
  <c r="F88" i="1"/>
  <c r="H88" i="1"/>
  <c r="J88" i="1"/>
  <c r="Q88" i="1"/>
  <c r="V88" i="1" s="1"/>
  <c r="R88" i="1"/>
  <c r="F89" i="1"/>
  <c r="H89" i="1"/>
  <c r="J89" i="1"/>
  <c r="Q89" i="1"/>
  <c r="V89" i="1" s="1"/>
  <c r="R89" i="1"/>
  <c r="F90" i="1"/>
  <c r="H90" i="1"/>
  <c r="J90" i="1"/>
  <c r="Q90" i="1"/>
  <c r="V90" i="1" s="1"/>
  <c r="R90" i="1"/>
  <c r="F91" i="1"/>
  <c r="H91" i="1"/>
  <c r="J91" i="1"/>
  <c r="Q91" i="1"/>
  <c r="V91" i="1" s="1"/>
  <c r="R91" i="1"/>
  <c r="F92" i="1"/>
  <c r="H92" i="1"/>
  <c r="J92" i="1"/>
  <c r="Q92" i="1"/>
  <c r="V92" i="1" s="1"/>
  <c r="R92" i="1"/>
  <c r="F93" i="1"/>
  <c r="H93" i="1"/>
  <c r="J93" i="1"/>
  <c r="Q93" i="1"/>
  <c r="V93" i="1" s="1"/>
  <c r="R93" i="1"/>
  <c r="F94" i="1"/>
  <c r="H94" i="1"/>
  <c r="J94" i="1"/>
  <c r="Q94" i="1"/>
  <c r="V94" i="1" s="1"/>
  <c r="R94" i="1"/>
  <c r="F95" i="1"/>
  <c r="H95" i="1"/>
  <c r="J95" i="1"/>
  <c r="Q95" i="1"/>
  <c r="V95" i="1" s="1"/>
  <c r="R95" i="1"/>
  <c r="F96" i="1"/>
  <c r="H96" i="1"/>
  <c r="J96" i="1"/>
  <c r="Q96" i="1"/>
  <c r="V96" i="1" s="1"/>
  <c r="R96" i="1"/>
  <c r="F97" i="1"/>
  <c r="H97" i="1"/>
  <c r="J97" i="1"/>
  <c r="Q97" i="1"/>
  <c r="V97" i="1" s="1"/>
  <c r="R97" i="1"/>
  <c r="F98" i="1"/>
  <c r="H98" i="1"/>
  <c r="J98" i="1"/>
  <c r="Q98" i="1"/>
  <c r="V98" i="1" s="1"/>
  <c r="R98" i="1"/>
  <c r="F99" i="1"/>
  <c r="H99" i="1"/>
  <c r="J99" i="1"/>
  <c r="Q99" i="1"/>
  <c r="V99" i="1" s="1"/>
  <c r="R99" i="1"/>
  <c r="F100" i="1"/>
  <c r="H100" i="1"/>
  <c r="J100" i="1"/>
  <c r="Q100" i="1"/>
  <c r="V100" i="1" s="1"/>
  <c r="R100" i="1"/>
  <c r="F101" i="1"/>
  <c r="H101" i="1"/>
  <c r="J101" i="1"/>
  <c r="Q101" i="1"/>
  <c r="V101" i="1" s="1"/>
  <c r="R101" i="1"/>
  <c r="F102" i="1"/>
  <c r="H102" i="1"/>
  <c r="J102" i="1"/>
  <c r="Q102" i="1"/>
  <c r="V102" i="1" s="1"/>
  <c r="R102" i="1"/>
  <c r="R62" i="1"/>
  <c r="Q62" i="1"/>
  <c r="V62" i="1" s="1"/>
  <c r="J62" i="1"/>
  <c r="H62" i="1"/>
  <c r="F62" i="1"/>
  <c r="S90" i="1" l="1"/>
  <c r="S23" i="1"/>
  <c r="T23" i="1" s="1"/>
  <c r="U23" i="1" s="1"/>
  <c r="S88" i="1"/>
  <c r="T88" i="1" s="1"/>
  <c r="U88" i="1" s="1"/>
  <c r="S87" i="1"/>
  <c r="T87" i="1" s="1"/>
  <c r="U87" i="1" s="1"/>
  <c r="S76" i="1"/>
  <c r="T76" i="1" s="1"/>
  <c r="U76" i="1" s="1"/>
  <c r="S66" i="1"/>
  <c r="T66" i="1" s="1"/>
  <c r="U66" i="1" s="1"/>
  <c r="S32" i="1"/>
  <c r="T32" i="1" s="1"/>
  <c r="U32" i="1" s="1"/>
  <c r="S16" i="1"/>
  <c r="T16" i="1" s="1"/>
  <c r="U16" i="1" s="1"/>
  <c r="S94" i="1"/>
  <c r="T94" i="1" s="1"/>
  <c r="U94" i="1" s="1"/>
  <c r="S86" i="1"/>
  <c r="T86" i="1" s="1"/>
  <c r="U86" i="1" s="1"/>
  <c r="S71" i="1"/>
  <c r="T71" i="1" s="1"/>
  <c r="U71" i="1" s="1"/>
  <c r="S31" i="1"/>
  <c r="T31" i="1" s="1"/>
  <c r="U31" i="1" s="1"/>
  <c r="S24" i="1"/>
  <c r="T24" i="1" s="1"/>
  <c r="U24" i="1" s="1"/>
  <c r="S55" i="1"/>
  <c r="T55" i="1" s="1"/>
  <c r="U55" i="1" s="1"/>
  <c r="S45" i="1"/>
  <c r="T45" i="1" s="1"/>
  <c r="U45" i="1" s="1"/>
  <c r="S77" i="1"/>
  <c r="T77" i="1" s="1"/>
  <c r="U77" i="1" s="1"/>
  <c r="S74" i="1"/>
  <c r="T74" i="1" s="1"/>
  <c r="U74" i="1" s="1"/>
  <c r="S26" i="1"/>
  <c r="T26" i="1" s="1"/>
  <c r="U26" i="1" s="1"/>
  <c r="S101" i="1"/>
  <c r="T101" i="1" s="1"/>
  <c r="U101" i="1" s="1"/>
  <c r="S63" i="1"/>
  <c r="T63" i="1" s="1"/>
  <c r="U63" i="1" s="1"/>
  <c r="S54" i="1"/>
  <c r="T54" i="1" s="1"/>
  <c r="U54" i="1" s="1"/>
  <c r="S38" i="1"/>
  <c r="T38" i="1" s="1"/>
  <c r="U38" i="1" s="1"/>
  <c r="S100" i="1"/>
  <c r="T100" i="1" s="1"/>
  <c r="U100" i="1" s="1"/>
  <c r="S97" i="1"/>
  <c r="T97" i="1" s="1"/>
  <c r="U97" i="1" s="1"/>
  <c r="S89" i="1"/>
  <c r="T89" i="1" s="1"/>
  <c r="U89" i="1" s="1"/>
  <c r="S79" i="1"/>
  <c r="T79" i="1" s="1"/>
  <c r="U79" i="1" s="1"/>
  <c r="S19" i="1"/>
  <c r="T19" i="1" s="1"/>
  <c r="U19" i="1" s="1"/>
  <c r="S59" i="1"/>
  <c r="T59" i="1" s="1"/>
  <c r="U59" i="1" s="1"/>
  <c r="S22" i="1"/>
  <c r="T22" i="1" s="1"/>
  <c r="U22" i="1" s="1"/>
  <c r="S93" i="1"/>
  <c r="T93" i="1" s="1"/>
  <c r="U93" i="1" s="1"/>
  <c r="S85" i="1"/>
  <c r="T85" i="1" s="1"/>
  <c r="U85" i="1" s="1"/>
  <c r="S15" i="1"/>
  <c r="T15" i="1" s="1"/>
  <c r="U15" i="1" s="1"/>
  <c r="S99" i="1"/>
  <c r="T99" i="1" s="1"/>
  <c r="U99" i="1" s="1"/>
  <c r="S102" i="1"/>
  <c r="T102" i="1" s="1"/>
  <c r="U102" i="1" s="1"/>
  <c r="S83" i="1"/>
  <c r="T83" i="1" s="1"/>
  <c r="U83" i="1" s="1"/>
  <c r="S36" i="1"/>
  <c r="T36" i="1" s="1"/>
  <c r="U36" i="1" s="1"/>
  <c r="S30" i="1"/>
  <c r="T30" i="1" s="1"/>
  <c r="U30" i="1" s="1"/>
  <c r="S98" i="1"/>
  <c r="T98" i="1" s="1"/>
  <c r="U98" i="1" s="1"/>
  <c r="S96" i="1"/>
  <c r="T96" i="1" s="1"/>
  <c r="U96" i="1" s="1"/>
  <c r="S95" i="1"/>
  <c r="T95" i="1" s="1"/>
  <c r="U95" i="1" s="1"/>
  <c r="S92" i="1"/>
  <c r="T92" i="1" s="1"/>
  <c r="U92" i="1" s="1"/>
  <c r="S91" i="1"/>
  <c r="T91" i="1" s="1"/>
  <c r="U91" i="1" s="1"/>
  <c r="S84" i="1"/>
  <c r="T84" i="1" s="1"/>
  <c r="U84" i="1" s="1"/>
  <c r="S82" i="1"/>
  <c r="T82" i="1" s="1"/>
  <c r="U82" i="1" s="1"/>
  <c r="S81" i="1"/>
  <c r="T81" i="1" s="1"/>
  <c r="U81" i="1" s="1"/>
  <c r="S80" i="1"/>
  <c r="T80" i="1" s="1"/>
  <c r="U80" i="1" s="1"/>
  <c r="S78" i="1"/>
  <c r="T78" i="1" s="1"/>
  <c r="U78" i="1" s="1"/>
  <c r="S75" i="1"/>
  <c r="T75" i="1" s="1"/>
  <c r="U75" i="1" s="1"/>
  <c r="F73" i="1"/>
  <c r="R73" i="1"/>
  <c r="S73" i="1" s="1"/>
  <c r="T73" i="1" s="1"/>
  <c r="U73" i="1" s="1"/>
  <c r="S72" i="1"/>
  <c r="T72" i="1" s="1"/>
  <c r="U72" i="1" s="1"/>
  <c r="S70" i="1"/>
  <c r="T70" i="1" s="1"/>
  <c r="U70" i="1" s="1"/>
  <c r="S69" i="1"/>
  <c r="T69" i="1" s="1"/>
  <c r="U69" i="1" s="1"/>
  <c r="S65" i="1"/>
  <c r="T65" i="1" s="1"/>
  <c r="U65" i="1" s="1"/>
  <c r="S68" i="1"/>
  <c r="T68" i="1" s="1"/>
  <c r="U68" i="1" s="1"/>
  <c r="S61" i="1"/>
  <c r="T61" i="1" s="1"/>
  <c r="U61" i="1" s="1"/>
  <c r="S58" i="1"/>
  <c r="T58" i="1" s="1"/>
  <c r="U58" i="1" s="1"/>
  <c r="S67" i="1"/>
  <c r="T67" i="1" s="1"/>
  <c r="U67" i="1" s="1"/>
  <c r="S64" i="1"/>
  <c r="T64" i="1" s="1"/>
  <c r="U64" i="1" s="1"/>
  <c r="S60" i="1"/>
  <c r="T60" i="1" s="1"/>
  <c r="U60" i="1" s="1"/>
  <c r="S52" i="1"/>
  <c r="T52" i="1" s="1"/>
  <c r="U52" i="1" s="1"/>
  <c r="V55" i="1"/>
  <c r="S53" i="1"/>
  <c r="T53" i="1" s="1"/>
  <c r="U53" i="1" s="1"/>
  <c r="S57" i="1"/>
  <c r="T57" i="1" s="1"/>
  <c r="U57" i="1" s="1"/>
  <c r="S51" i="1"/>
  <c r="T51" i="1" s="1"/>
  <c r="U51" i="1" s="1"/>
  <c r="S49" i="1"/>
  <c r="T49" i="1" s="1"/>
  <c r="U49" i="1" s="1"/>
  <c r="S50" i="1"/>
  <c r="T50" i="1" s="1"/>
  <c r="U50" i="1" s="1"/>
  <c r="S47" i="1"/>
  <c r="T47" i="1" s="1"/>
  <c r="U47" i="1" s="1"/>
  <c r="S44" i="1"/>
  <c r="T44" i="1" s="1"/>
  <c r="U44" i="1" s="1"/>
  <c r="S48" i="1"/>
  <c r="T48" i="1" s="1"/>
  <c r="U48" i="1" s="1"/>
  <c r="S46" i="1"/>
  <c r="T46" i="1" s="1"/>
  <c r="U46" i="1" s="1"/>
  <c r="S33" i="1"/>
  <c r="T33" i="1" s="1"/>
  <c r="U33" i="1" s="1"/>
  <c r="V31" i="1"/>
  <c r="S39" i="1"/>
  <c r="T39" i="1" s="1"/>
  <c r="U39" i="1" s="1"/>
  <c r="S42" i="1"/>
  <c r="T42" i="1" s="1"/>
  <c r="U42" i="1" s="1"/>
  <c r="S27" i="1"/>
  <c r="T27" i="1" s="1"/>
  <c r="U27" i="1" s="1"/>
  <c r="V39" i="1"/>
  <c r="S37" i="1"/>
  <c r="T37" i="1" s="1"/>
  <c r="U37" i="1" s="1"/>
  <c r="S34" i="1"/>
  <c r="T34" i="1" s="1"/>
  <c r="U34" i="1" s="1"/>
  <c r="S28" i="1"/>
  <c r="T28" i="1" s="1"/>
  <c r="U28" i="1" s="1"/>
  <c r="S43" i="1"/>
  <c r="T43" i="1" s="1"/>
  <c r="U43" i="1" s="1"/>
  <c r="S40" i="1"/>
  <c r="T40" i="1" s="1"/>
  <c r="U40" i="1" s="1"/>
  <c r="S41" i="1"/>
  <c r="T41" i="1" s="1"/>
  <c r="U41" i="1" s="1"/>
  <c r="S35" i="1"/>
  <c r="T35" i="1" s="1"/>
  <c r="U35" i="1" s="1"/>
  <c r="S29" i="1"/>
  <c r="T29" i="1" s="1"/>
  <c r="U29" i="1" s="1"/>
  <c r="V24" i="1"/>
  <c r="S25" i="1"/>
  <c r="T25" i="1" s="1"/>
  <c r="U25" i="1" s="1"/>
  <c r="S20" i="1"/>
  <c r="T20" i="1" s="1"/>
  <c r="U20" i="1" s="1"/>
  <c r="S17" i="1"/>
  <c r="T17" i="1" s="1"/>
  <c r="U17" i="1" s="1"/>
  <c r="S13" i="1"/>
  <c r="T13" i="1" s="1"/>
  <c r="U13" i="1" s="1"/>
  <c r="S21" i="1"/>
  <c r="T21" i="1" s="1"/>
  <c r="U21" i="1" s="1"/>
  <c r="S18" i="1"/>
  <c r="T18" i="1" s="1"/>
  <c r="U18" i="1" s="1"/>
  <c r="S14" i="1"/>
  <c r="T14" i="1" s="1"/>
  <c r="U14" i="1" s="1"/>
  <c r="T90" i="1"/>
  <c r="U90" i="1" s="1"/>
  <c r="S62" i="1"/>
  <c r="T62" i="1" s="1"/>
  <c r="U62" i="1" s="1"/>
  <c r="E8" i="1" l="1"/>
</calcChain>
</file>

<file path=xl/sharedStrings.xml><?xml version="1.0" encoding="utf-8"?>
<sst xmlns="http://schemas.openxmlformats.org/spreadsheetml/2006/main" count="327" uniqueCount="194">
  <si>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</si>
  <si>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</si>
  <si>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</si>
  <si>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</si>
  <si>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</si>
  <si>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</si>
  <si>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</si>
  <si>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</si>
  <si>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</si>
  <si>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</si>
  <si>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</si>
  <si>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</si>
  <si>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</si>
  <si>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</si>
  <si>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</si>
  <si>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</si>
  <si>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</si>
  <si>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</si>
  <si>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</si>
  <si>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</si>
  <si>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</si>
  <si>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</si>
  <si>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</si>
  <si>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</si>
  <si>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</si>
  <si>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</si>
  <si>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</si>
  <si>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</si>
  <si>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</si>
  <si>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</si>
  <si>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</si>
  <si>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</si>
  <si>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</si>
  <si>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</si>
  <si>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</si>
  <si>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</si>
  <si>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Бинт когезивный самофиксирующийся вариант 4мх6см белый (Превис С.Р.Л.)</t>
  </si>
  <si>
    <t>шт</t>
  </si>
  <si>
    <t>Бинт марлевый н/стер 5мх10см  (инд уп) (Навтекс ХБК ООО)</t>
  </si>
  <si>
    <t>Бинт марлевый стер 7мх14см пл21  (инд уп) (Навтекс ХБК ООО)</t>
  </si>
  <si>
    <t>Бинт медиц эластичный СР 4мх6см (Ньюфарм ООО)</t>
  </si>
  <si>
    <t>Бинт фиксирующий Пеха-крепп 4мx10см №1  (3031437 б/уп) (Пауль Хартманн Индия)</t>
  </si>
  <si>
    <t>Бинт эласт трубчатый интекс N2 латексно-полиэфирный 0,1мх2,0см №20 (Интертекстиль ООО)</t>
  </si>
  <si>
    <t>Бинт эласт трубчатый интекс N4 латексно-полиэфирный 0,15мх3,0см  (инд уп) (Интертекстиль ООО)</t>
  </si>
  <si>
    <t>Бинт эласт трубчатый интекс N6 латексно-полиэфирный 0,2мх4см  (инд уп) (Интертекстиль ООО)</t>
  </si>
  <si>
    <t>Бинт эластичный ВР 1,5мх8см 9512  (застежка) (Тонус Эласт ТД ООО)</t>
  </si>
  <si>
    <t>Бинт эластичный ВР 2мх10см 9512  (застежка) (Тонус Эласт ТД ООО)</t>
  </si>
  <si>
    <t>Бинт эластичный компрессионный КВ 01 ВР 1кл 8смx1,5м (Медитек М ООО)</t>
  </si>
  <si>
    <t xml:space="preserve">Бинт липкий нетканный  Бинтли -Т 10смх15 см  Россия  Пальма ГК ООО </t>
  </si>
  <si>
    <t xml:space="preserve">Бинт марлевый стерильный 10см х7 см   ООО ХБК Новатекс Россия </t>
  </si>
  <si>
    <t xml:space="preserve">Бинт стерильный 5х10 см  Россия Наватекс ООО </t>
  </si>
  <si>
    <t xml:space="preserve">Бируши (вкладыши ушные) Молдекс pura-fit.№2 Молдекс Германия </t>
  </si>
  <si>
    <t xml:space="preserve">шт </t>
  </si>
  <si>
    <t>Вата хирургическая стерил коттон лайн 50г (Русвата ООО/Солекс ООО)</t>
  </si>
  <si>
    <t xml:space="preserve">Вата гигиеническая нестерильная  250г Россия Гигровата - Спб ЗАО </t>
  </si>
  <si>
    <t xml:space="preserve">Ватные диски aquella №80 (Коттон Клаб ООО) РОССИЯ </t>
  </si>
  <si>
    <t>Ватные диски aquella №100  Россия Коттон Клаб ООО</t>
  </si>
  <si>
    <t>Ватные палочки Ола № 50Россия Коттон Клаб ООО</t>
  </si>
  <si>
    <t xml:space="preserve">Влажные салфеткиУвлажняющие №15  + Гарни Пермский край г.Пермь </t>
  </si>
  <si>
    <t xml:space="preserve">Грелка резиновая тип А2л №1 Альфапластик Россия </t>
  </si>
  <si>
    <t xml:space="preserve">Горчичник-пакет №20   ООО ПКФ Рудаз  Россия </t>
  </si>
  <si>
    <t xml:space="preserve">Долфин устройство д/промывания носа д/взрослых  Россия Долфин ООО </t>
  </si>
  <si>
    <t xml:space="preserve">З/нить Денторол 65м (Ландорс ТЧУП)  </t>
  </si>
  <si>
    <t>З/нить Денторол клубника 65м (Фреш минт технолоджи чп)</t>
  </si>
  <si>
    <t xml:space="preserve">Зубная нить супертонкая с волокнами серебра и экстрактом мяты 30 метров Сплат Профессионал  Сплат Италия </t>
  </si>
  <si>
    <t xml:space="preserve">Зубная нить Хилфен BC PHARMA с араматом мяты 50м Китай  COAST Pacific Limited </t>
  </si>
  <si>
    <t xml:space="preserve">Инголятор компрессорный (небулайзер) B.Well Китай </t>
  </si>
  <si>
    <t>Клещедер Набор для извлечения клещей  (Россия АОСПРОМ ООО)</t>
  </si>
  <si>
    <t xml:space="preserve">Клееенка Клинса медицинская с ПВХ покрытием 1,4х1,0м  Клинса ООО Колорит Россия </t>
  </si>
  <si>
    <t xml:space="preserve">Контейнеры д/биоматериала стерильная 100мл Беларусь Полиэфир.ОДО </t>
  </si>
  <si>
    <t xml:space="preserve">Контейнеры д/биоматериала  не стерильная 100мл Беларусь Полиэфир.ОДО </t>
  </si>
  <si>
    <t>Cosmopor E Самоклеящаяся послеоперационная  повязка 10х8см стерил №25 HARTMAN</t>
  </si>
  <si>
    <t>уп</t>
  </si>
  <si>
    <t>Космопор Е Порвязки послеоперационные стерильные 7,5х5см №50 Хартманн</t>
  </si>
  <si>
    <t>Космопор Е Порвязки послеоперационные повязка 15х8 см №25  Хартманн</t>
  </si>
  <si>
    <t xml:space="preserve">Космопор У Самоклеящаяся послеоперационная повязка 20х10 стерил №25  Хартманн </t>
  </si>
  <si>
    <t xml:space="preserve">Лейкопластырь 3х500 см картон упак Россия Верофарм ОАО </t>
  </si>
  <si>
    <t xml:space="preserve">Лейкопластырь 2х500 см картон упак россия Верофарм ОАО </t>
  </si>
  <si>
    <t>Лейкопластырь Унипласт бактерицидный эластичный 1,9х7,2 см №20 Россия Верофарм ООО</t>
  </si>
  <si>
    <t xml:space="preserve">Лейкопластырь  бактерицидный  2,5х7,2 см № 1 Россия Верофарм ООО </t>
  </si>
  <si>
    <t xml:space="preserve">Лейкопластырь мозольный Салипод 6х10см  Россия Верофарм ООО </t>
  </si>
  <si>
    <t xml:space="preserve">Лейкопластырь Мультипласт фиксирующий нестерильный 4х500см  Россия Новосибхимфарм ОАО </t>
  </si>
  <si>
    <t>Маска медицинская однораз 3-х сл на резинках стандарт белая №50 (Кит ООО RU)</t>
  </si>
  <si>
    <t>Нанопласт форте пластырь 9х12 см №3 Китай Фармасьютикл Ко.Лтд.</t>
  </si>
  <si>
    <t xml:space="preserve">Нанопласт форте пласт 7х9 см №3Китай Фармасьютикл </t>
  </si>
  <si>
    <t xml:space="preserve">Нанопласт форте пластырь лечебный 12х18 см №3 Китай Фармасьютикал </t>
  </si>
  <si>
    <t xml:space="preserve">Напальчник Медицинский Латексный НМл-АМТ размер №2 кол-во кол-во 5 штук ООО АМТ Трейд Россия </t>
  </si>
  <si>
    <t xml:space="preserve">Натурелла прокладки ультра макси №8 Венгрия Хигинет Лтд </t>
  </si>
  <si>
    <t xml:space="preserve">Натурелла тампоны №16 Венгрия Хигинет Лтд </t>
  </si>
  <si>
    <t xml:space="preserve">Ола ватные диски №80 Россия Коттон Клаб ООО </t>
  </si>
  <si>
    <t xml:space="preserve">Ола ватные палочки  №100  Россия Коттон Клаб ООО </t>
  </si>
  <si>
    <t>Пеленки Медицинские впитывающие одноразовые  60х90 см №30 Россия Интертекс ООО</t>
  </si>
  <si>
    <t xml:space="preserve">Перчатки смотровые н/стерильные латексные неопудренные р.М №100 Вьетнам BI-SAFE </t>
  </si>
  <si>
    <t xml:space="preserve">Пипетка глазная в футляре №1  Россия АМТ трейд </t>
  </si>
  <si>
    <t xml:space="preserve">Пластырь перцовый Доктор Перец  6х10см    Россия Верофарм </t>
  </si>
  <si>
    <t xml:space="preserve">Пластырь перцовый Доктор перец 10х18 см Россия Верофарм АО </t>
  </si>
  <si>
    <t>Пластырь Космос стрипс 6х2см N50 (5х50шт)  (530295) (Пауль Хартманн АГ Испания)</t>
  </si>
  <si>
    <t>Платочки бумажные Амра 2сл белые б/аромат №10 (Бумфа Групп ООО Россия)</t>
  </si>
  <si>
    <t xml:space="preserve">Подгузники-трусы Тена пантс Актив Нормал р.L №10   Китай AAB (China)  CO LTD </t>
  </si>
  <si>
    <t xml:space="preserve">Подгузники-трусы Тена пантс  Пантс Найт р М  №10   Китай AAB (China)  CO LTD </t>
  </si>
  <si>
    <t xml:space="preserve">Прокладки Урологические Сени мен Экстра для мужчин уровень 3№15  польша ТЗМО </t>
  </si>
  <si>
    <t xml:space="preserve">Прокладки урологические Леди  нормал №10 Польша ТЗМО </t>
  </si>
  <si>
    <t xml:space="preserve">Прокладки Котекс ежедневные  тонкие №20Китай Products CO.. Ltd </t>
  </si>
  <si>
    <t>Презервативы Контекс/Contex романтик лав аромат №12 (Рекитт Бенкизер Хелскэр ЮК Лтд)</t>
  </si>
  <si>
    <t>Салфетки влажные детские Аура ультра комфорт N15 алоэ-вит Е (Коттон Клаб ООО)</t>
  </si>
  <si>
    <t>Салфетки влажные очищающие №15 (Грани ООО)</t>
  </si>
  <si>
    <t>Салфетки спиртовые антисепт стер 75х80мм №400 (Грани ООО)</t>
  </si>
  <si>
    <t xml:space="preserve">Салфетки стерильные 16х14 см марлевые двухслойные №20 Эвтекс Россия </t>
  </si>
  <si>
    <t xml:space="preserve">Сени актив нормал подгузники _трусы medium  (2) №10 Польша ТЗМО </t>
  </si>
  <si>
    <t xml:space="preserve">СплатSplat professional зубная щетка Отбеливающая средняя Сплат Германия </t>
  </si>
  <si>
    <t xml:space="preserve">Сплат/Сплат Жуниор детская зубная щетка с ионами серебра 2-8 лет  Сплат Германия </t>
  </si>
  <si>
    <t xml:space="preserve">Спринцовка пластизольная поливинилхлоридная для ирригации и отсасывания жидкости  тип Б-7 150мл с твердым наконечником ОООАльпина Пласт Россия </t>
  </si>
  <si>
    <t>фл</t>
  </si>
  <si>
    <t xml:space="preserve">Спринцовка пластизольная поливинилхлоридная для ирригации и отсасывания жидкости типА-11 230мл Мягкий наконечник ООО Альпина Пласт Россия </t>
  </si>
  <si>
    <t xml:space="preserve">Спринцовка ПВХ с мягким наконечником А1 30мл Альфапластик Россия </t>
  </si>
  <si>
    <t xml:space="preserve">Система инфузионная для переливания с пластиковой иглой 21G (0,8х40мм) №45 Германия  СФМ Госпиталь Продактс Гмбх </t>
  </si>
  <si>
    <t>Тампоны Котекс ультра сорб силки ковер нормал №16 (Кимберли Кларк  s.p.o.)</t>
  </si>
  <si>
    <t>Термометр мед цифровой AMDT-13 гибкий наконечник и мега дисплей (Амрус Энтерпрайзис США)</t>
  </si>
  <si>
    <t>Термометр мед электрон LD-300 (Литлл Доктор Интернешнл)</t>
  </si>
  <si>
    <t>Тест-полоски д/определения беременности ecotest 3мм 20 ММЕ/мл №2 (ЭС энд Вай глобал ллс)</t>
  </si>
  <si>
    <t xml:space="preserve">Тест-полоски Сателлит ПКГЭ-02 №25 Россия Компания Элта ООО </t>
  </si>
  <si>
    <t>Тонометр PRO-39 автомат на запястье B.Well Китай</t>
  </si>
  <si>
    <t>Ферстэйд пластырь фиксирующий неткан 5х500см (Фармлайн лимитед)</t>
  </si>
  <si>
    <t>Хасико/Hasico гель-смазка д/мужчин 50мл (Эманси Лаборатория ЗАО)</t>
  </si>
  <si>
    <t>Шприц 3х комп 10мл №100  (21G 0,8х40) (Пакро Медикал ГбР)</t>
  </si>
  <si>
    <t>Шприц 3х комп 3мл N100  (22G 0,70х40мм) (Паскаль Медикал ООО)</t>
  </si>
  <si>
    <t>Шприц 3х комп 5мл N100  (22G 0,70х40мм) (Паскаль Медикал ООО)</t>
  </si>
  <si>
    <t>Шприц helmject 2х комп 2мл №100  (23G 0,6x30) (Helm medical gmbh)</t>
  </si>
  <si>
    <t>Шприц СФМ 3х комп 20мл №5  (21G 0,8x40) (СФМ Госпиталь Продактс ГмбХ)</t>
  </si>
  <si>
    <t>№ 145 от 05.06.2025</t>
  </si>
  <si>
    <t>210.00</t>
  </si>
  <si>
    <t>18.50</t>
  </si>
  <si>
    <t>37.00</t>
  </si>
  <si>
    <t>180.00</t>
  </si>
  <si>
    <t>330.00</t>
  </si>
  <si>
    <t>15.00</t>
  </si>
  <si>
    <t>20.00</t>
  </si>
  <si>
    <t>25.00</t>
  </si>
  <si>
    <t>70.00</t>
  </si>
  <si>
    <t>90.00</t>
  </si>
  <si>
    <t>160.00</t>
  </si>
  <si>
    <t>900.00</t>
  </si>
  <si>
    <t>32.00</t>
  </si>
  <si>
    <t>18.00</t>
  </si>
  <si>
    <t>50.00</t>
  </si>
  <si>
    <t>30.00</t>
  </si>
  <si>
    <t>100.00</t>
  </si>
  <si>
    <t>40.00</t>
  </si>
  <si>
    <t>270.00</t>
  </si>
  <si>
    <t>150.00</t>
  </si>
  <si>
    <t>265.00</t>
  </si>
  <si>
    <t>300.00</t>
  </si>
  <si>
    <t>550.00</t>
  </si>
  <si>
    <t>225.00</t>
  </si>
  <si>
    <t>4 000.00</t>
  </si>
  <si>
    <t>280.00</t>
  </si>
  <si>
    <t>200.00</t>
  </si>
  <si>
    <t>1 100.00</t>
  </si>
  <si>
    <t>1 950.00</t>
  </si>
  <si>
    <t>120.00</t>
  </si>
  <si>
    <t>168.00</t>
  </si>
  <si>
    <t>170.00</t>
  </si>
  <si>
    <t>107.00</t>
  </si>
  <si>
    <t>88.00</t>
  </si>
  <si>
    <t>80.00</t>
  </si>
  <si>
    <t>400.00</t>
  </si>
  <si>
    <t>320.00</t>
  </si>
  <si>
    <t>240.00</t>
  </si>
  <si>
    <t>165.00</t>
  </si>
  <si>
    <t>1500.00</t>
  </si>
  <si>
    <t>1000.00</t>
  </si>
  <si>
    <t>54.00</t>
  </si>
  <si>
    <t>110.00</t>
  </si>
  <si>
    <t>1 800.00</t>
  </si>
  <si>
    <t>-</t>
  </si>
  <si>
    <t>1600.00</t>
  </si>
  <si>
    <t>2 000.00</t>
  </si>
  <si>
    <t>1 125.00</t>
  </si>
  <si>
    <t>360.00</t>
  </si>
  <si>
    <t>222.00</t>
  </si>
  <si>
    <t>390.00</t>
  </si>
  <si>
    <t>65.00</t>
  </si>
  <si>
    <t>1 000.00</t>
  </si>
  <si>
    <t>290.00</t>
  </si>
  <si>
    <t>650.00</t>
  </si>
  <si>
    <t>315.00</t>
  </si>
  <si>
    <t>2 850.00</t>
  </si>
  <si>
    <t>270.000</t>
  </si>
  <si>
    <t>450.00</t>
  </si>
  <si>
    <t>600.00</t>
  </si>
  <si>
    <t>800.00</t>
  </si>
  <si>
    <t xml:space="preserve">Спринцовка пластизольная поливинилхлоридная для ирригации и отсасывания жидкости  тип А-7 150мл с мягкимнаконечником ОООАльпина Пласт Россия </t>
  </si>
  <si>
    <t>№253 от 10.06.2025</t>
  </si>
  <si>
    <t>№ 160 от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</si>
</sst>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_р_."/>
    <numFmt numFmtId="166" formatCode="#,##0.0000"/>
    <numFmt numFmtId="167" formatCode="#,##0.00\ &quot;₽&quot;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167" fontId="0" fillId="0" borderId="0" xfId="0" applyNumberFormat="1"/>
    <xf numFmtId="3" fontId="12" fillId="5" borderId="1" xfId="0" applyNumberFormat="1" applyFont="1" applyFill="1" applyBorder="1" applyAlignment="1">
      <alignment horizontal="right" vertical="top" wrapText="1"/>
    </xf>
    <xf numFmtId="3" fontId="12" fillId="5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justify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shrinkToFit="1"/>
    </xf>
    <xf numFmtId="4" fontId="15" fillId="5" borderId="1" xfId="0" applyNumberFormat="1" applyFont="1" applyFill="1" applyBorder="1" applyAlignment="1">
      <alignment horizontal="right" vertical="top" shrinkToFit="1"/>
    </xf>
    <xf numFmtId="0" fontId="1" fillId="5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106</xdr:row>
      <xdr:rowOff>998367</xdr:rowOff>
    </xdr:from>
    <xdr:to>
      <xdr:col>3</xdr:col>
      <xdr:colOff>228600</xdr:colOff>
      <xdr:row>106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108</xdr:row>
      <xdr:rowOff>211452</xdr:rowOff>
    </xdr:from>
    <xdr:to>
      <xdr:col>3</xdr:col>
      <xdr:colOff>495299</xdr:colOff>
      <xdr:row>108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107</xdr:row>
      <xdr:rowOff>422036</xdr:rowOff>
    </xdr:from>
    <xdr:to>
      <xdr:col>4</xdr:col>
      <xdr:colOff>336186</xdr:colOff>
      <xdr:row>108</xdr:row>
      <xdr:rowOff>3811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108</xdr:row>
      <xdr:rowOff>211452</xdr:rowOff>
    </xdr:from>
    <xdr:to>
      <xdr:col>3</xdr:col>
      <xdr:colOff>495299</xdr:colOff>
      <xdr:row>108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1"/>
  <sheetViews>
    <sheetView tabSelected="1" topLeftCell="A3" zoomScaleNormal="100" workbookViewId="0">
      <selection activeCell="X98" sqref="X98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.75" x14ac:dyDescent="0.25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5.75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50" t="s">
        <v>5</v>
      </c>
      <c r="B8" s="50"/>
      <c r="C8" s="50"/>
      <c r="D8" s="50"/>
      <c r="E8" s="51">
        <f>SUMIF(V103,"&gt;0")</f>
        <v>1342295.9100000004</v>
      </c>
      <c r="F8" s="51"/>
      <c r="G8" s="52" t="s">
        <v>6</v>
      </c>
      <c r="H8" s="52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4" t="s">
        <v>9</v>
      </c>
      <c r="B10" s="54" t="s">
        <v>34</v>
      </c>
      <c r="C10" s="54" t="s">
        <v>35</v>
      </c>
      <c r="D10" s="54"/>
      <c r="E10" s="55" t="s">
        <v>10</v>
      </c>
      <c r="F10" s="55"/>
      <c r="G10" s="55" t="s">
        <v>11</v>
      </c>
      <c r="H10" s="55"/>
      <c r="I10" s="55" t="s">
        <v>12</v>
      </c>
      <c r="J10" s="55"/>
      <c r="K10" s="55" t="s">
        <v>13</v>
      </c>
      <c r="L10" s="55"/>
      <c r="M10" s="55" t="s">
        <v>14</v>
      </c>
      <c r="N10" s="55"/>
      <c r="O10" s="55" t="s">
        <v>15</v>
      </c>
      <c r="P10" s="55"/>
      <c r="Q10" s="65" t="s">
        <v>16</v>
      </c>
      <c r="R10" s="54" t="s">
        <v>17</v>
      </c>
      <c r="S10" s="54" t="s">
        <v>18</v>
      </c>
      <c r="T10" s="54" t="s">
        <v>19</v>
      </c>
      <c r="U10" s="54" t="s">
        <v>20</v>
      </c>
      <c r="V10" s="65" t="s">
        <v>21</v>
      </c>
    </row>
    <row r="11" spans="1:22" ht="27" customHeight="1" x14ac:dyDescent="0.25">
      <c r="A11" s="54"/>
      <c r="B11" s="54"/>
      <c r="C11" s="54"/>
      <c r="D11" s="54"/>
      <c r="E11" s="53" t="s">
        <v>129</v>
      </c>
      <c r="F11" s="53"/>
      <c r="G11" s="53" t="s">
        <v>193</v>
      </c>
      <c r="H11" s="53"/>
      <c r="I11" s="53" t="s">
        <v>192</v>
      </c>
      <c r="J11" s="53"/>
      <c r="K11" s="53"/>
      <c r="L11" s="53"/>
      <c r="M11" s="53"/>
      <c r="N11" s="53"/>
      <c r="O11" s="53"/>
      <c r="P11" s="53"/>
      <c r="Q11" s="65"/>
      <c r="R11" s="54"/>
      <c r="S11" s="54"/>
      <c r="T11" s="54"/>
      <c r="U11" s="54"/>
      <c r="V11" s="65"/>
    </row>
    <row r="12" spans="1:22" ht="27" customHeight="1" x14ac:dyDescent="0.25">
      <c r="A12" s="54"/>
      <c r="B12" s="54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65"/>
      <c r="R12" s="54"/>
      <c r="S12" s="54"/>
      <c r="T12" s="54"/>
      <c r="U12" s="54"/>
      <c r="V12" s="65"/>
    </row>
    <row r="13" spans="1:22" ht="27" customHeight="1" x14ac:dyDescent="0.25">
      <c r="A13" s="18">
        <v>1</v>
      </c>
      <c r="B13" s="44" t="s">
        <v>36</v>
      </c>
      <c r="C13" s="67" t="s">
        <v>37</v>
      </c>
      <c r="D13" s="20">
        <v>150</v>
      </c>
      <c r="E13" s="42">
        <v>210</v>
      </c>
      <c r="F13" s="43">
        <f t="shared" ref="F13:F61" si="0">E13*D13</f>
        <v>31500</v>
      </c>
      <c r="G13" s="21">
        <v>220</v>
      </c>
      <c r="H13" s="23">
        <f t="shared" ref="H13:H61" si="1">G13*D13</f>
        <v>33000</v>
      </c>
      <c r="I13" s="21">
        <v>230</v>
      </c>
      <c r="J13" s="43">
        <f t="shared" ref="J13:J61" si="2">I13*D13</f>
        <v>34500</v>
      </c>
      <c r="K13" s="24"/>
      <c r="L13" s="22"/>
      <c r="M13" s="22"/>
      <c r="N13" s="22"/>
      <c r="O13" s="22"/>
      <c r="P13" s="23"/>
      <c r="Q13" s="22">
        <f t="shared" ref="Q13:Q61" si="3">ROUND(AVERAGE(E13,G13,I13,K13,M13),2)</f>
        <v>220</v>
      </c>
      <c r="R13" s="25">
        <f t="shared" ref="R13:R61" si="4">COUNTA(E13,G13,I13,K13,M13)</f>
        <v>3</v>
      </c>
      <c r="S13" s="25">
        <f t="shared" ref="S13:S61" si="5">SQRT((IF(E13&gt;0,POWER(E13-Q13,2),0)+IF(G13&gt;0,POWER(G13-Q13,2),0)+IF(I13&gt;0,POWER(I13-Q13,2),0)+IF(K13&gt;0,POWER(K13-Q13,2),0)+IF(M13&gt;0,POWER(M13-Q13,2),0))/(R13-1))</f>
        <v>10</v>
      </c>
      <c r="T13" s="26">
        <f t="shared" ref="T13:T61" si="6">S13/Q13*100</f>
        <v>4.5454545454545459</v>
      </c>
      <c r="U13" s="26" t="str">
        <f t="shared" ref="U13:U61" si="7">IF(T13&lt;33,$U$8,$U$9)</f>
        <v>ОДН</v>
      </c>
      <c r="V13" s="27">
        <f t="shared" ref="V13:V61" si="8">D13*Q13</f>
        <v>33000</v>
      </c>
    </row>
    <row r="14" spans="1:22" ht="27" customHeight="1" x14ac:dyDescent="0.25">
      <c r="A14" s="18">
        <v>2</v>
      </c>
      <c r="B14" s="44" t="s">
        <v>38</v>
      </c>
      <c r="C14" s="67" t="s">
        <v>37</v>
      </c>
      <c r="D14" s="20">
        <v>500</v>
      </c>
      <c r="E14" s="42">
        <v>18.5</v>
      </c>
      <c r="F14" s="43">
        <f t="shared" si="0"/>
        <v>9250</v>
      </c>
      <c r="G14" s="21">
        <v>19.399999999999999</v>
      </c>
      <c r="H14" s="23">
        <f t="shared" si="1"/>
        <v>9700</v>
      </c>
      <c r="I14" s="21">
        <v>21</v>
      </c>
      <c r="J14" s="43">
        <f t="shared" si="2"/>
        <v>10500</v>
      </c>
      <c r="K14" s="24"/>
      <c r="L14" s="22"/>
      <c r="M14" s="22"/>
      <c r="N14" s="22"/>
      <c r="O14" s="22"/>
      <c r="P14" s="23"/>
      <c r="Q14" s="22">
        <f t="shared" si="3"/>
        <v>19.63</v>
      </c>
      <c r="R14" s="25">
        <f t="shared" si="4"/>
        <v>3</v>
      </c>
      <c r="S14" s="25">
        <f t="shared" si="5"/>
        <v>1.2662345754243169</v>
      </c>
      <c r="T14" s="26">
        <f t="shared" si="6"/>
        <v>6.4505072614585686</v>
      </c>
      <c r="U14" s="26" t="str">
        <f t="shared" si="7"/>
        <v>ОДН</v>
      </c>
      <c r="V14" s="27">
        <f t="shared" si="8"/>
        <v>9815</v>
      </c>
    </row>
    <row r="15" spans="1:22" ht="27" customHeight="1" x14ac:dyDescent="0.25">
      <c r="A15" s="18">
        <v>3</v>
      </c>
      <c r="B15" s="44" t="s">
        <v>39</v>
      </c>
      <c r="C15" s="67" t="s">
        <v>37</v>
      </c>
      <c r="D15" s="20">
        <v>500</v>
      </c>
      <c r="E15" s="42">
        <v>37</v>
      </c>
      <c r="F15" s="43">
        <f t="shared" si="0"/>
        <v>18500</v>
      </c>
      <c r="G15" s="21">
        <v>38.799999999999997</v>
      </c>
      <c r="H15" s="23">
        <f t="shared" si="1"/>
        <v>19400</v>
      </c>
      <c r="I15" s="21">
        <v>40</v>
      </c>
      <c r="J15" s="43">
        <f t="shared" si="2"/>
        <v>20000</v>
      </c>
      <c r="K15" s="24"/>
      <c r="L15" s="22"/>
      <c r="M15" s="22"/>
      <c r="N15" s="22"/>
      <c r="O15" s="22"/>
      <c r="P15" s="23"/>
      <c r="Q15" s="22">
        <f t="shared" si="3"/>
        <v>38.6</v>
      </c>
      <c r="R15" s="25">
        <f t="shared" si="4"/>
        <v>3</v>
      </c>
      <c r="S15" s="25">
        <f t="shared" si="5"/>
        <v>1.5099668870541498</v>
      </c>
      <c r="T15" s="26">
        <f t="shared" si="6"/>
        <v>3.911831313611787</v>
      </c>
      <c r="U15" s="26" t="str">
        <f t="shared" si="7"/>
        <v>ОДН</v>
      </c>
      <c r="V15" s="27">
        <f t="shared" si="8"/>
        <v>19300</v>
      </c>
    </row>
    <row r="16" spans="1:22" ht="27" customHeight="1" x14ac:dyDescent="0.25">
      <c r="A16" s="18">
        <v>4</v>
      </c>
      <c r="B16" s="44" t="s">
        <v>40</v>
      </c>
      <c r="C16" s="67" t="s">
        <v>37</v>
      </c>
      <c r="D16" s="20">
        <v>150</v>
      </c>
      <c r="E16" s="42">
        <v>180</v>
      </c>
      <c r="F16" s="43">
        <f t="shared" si="0"/>
        <v>27000</v>
      </c>
      <c r="G16" s="21">
        <v>189</v>
      </c>
      <c r="H16" s="23">
        <f t="shared" si="1"/>
        <v>28350</v>
      </c>
      <c r="I16" s="21">
        <v>195</v>
      </c>
      <c r="J16" s="43">
        <f t="shared" si="2"/>
        <v>29250</v>
      </c>
      <c r="K16" s="24"/>
      <c r="L16" s="22"/>
      <c r="M16" s="22"/>
      <c r="N16" s="22"/>
      <c r="O16" s="22"/>
      <c r="P16" s="23"/>
      <c r="Q16" s="22">
        <f t="shared" si="3"/>
        <v>188</v>
      </c>
      <c r="R16" s="25">
        <f t="shared" si="4"/>
        <v>3</v>
      </c>
      <c r="S16" s="25">
        <f t="shared" si="5"/>
        <v>7.5498344352707498</v>
      </c>
      <c r="T16" s="26">
        <f t="shared" si="6"/>
        <v>4.0158693804631644</v>
      </c>
      <c r="U16" s="26" t="str">
        <f t="shared" si="7"/>
        <v>ОДН</v>
      </c>
      <c r="V16" s="27">
        <f t="shared" si="8"/>
        <v>28200</v>
      </c>
    </row>
    <row r="17" spans="1:22" ht="27" customHeight="1" x14ac:dyDescent="0.25">
      <c r="A17" s="18">
        <v>5</v>
      </c>
      <c r="B17" s="44" t="s">
        <v>41</v>
      </c>
      <c r="C17" s="67" t="s">
        <v>37</v>
      </c>
      <c r="D17" s="20">
        <v>200</v>
      </c>
      <c r="E17" s="42">
        <v>330</v>
      </c>
      <c r="F17" s="43">
        <f t="shared" si="0"/>
        <v>66000</v>
      </c>
      <c r="G17" s="21">
        <v>346</v>
      </c>
      <c r="H17" s="23">
        <f t="shared" si="1"/>
        <v>69200</v>
      </c>
      <c r="I17" s="21">
        <v>350</v>
      </c>
      <c r="J17" s="43">
        <f t="shared" si="2"/>
        <v>70000</v>
      </c>
      <c r="K17" s="24"/>
      <c r="L17" s="22"/>
      <c r="M17" s="22"/>
      <c r="N17" s="22"/>
      <c r="O17" s="22"/>
      <c r="P17" s="23"/>
      <c r="Q17" s="22">
        <f t="shared" si="3"/>
        <v>342</v>
      </c>
      <c r="R17" s="25">
        <f t="shared" si="4"/>
        <v>3</v>
      </c>
      <c r="S17" s="25">
        <f t="shared" si="5"/>
        <v>10.583005244258363</v>
      </c>
      <c r="T17" s="26">
        <f t="shared" si="6"/>
        <v>3.0944459778533226</v>
      </c>
      <c r="U17" s="26" t="str">
        <f t="shared" si="7"/>
        <v>ОДН</v>
      </c>
      <c r="V17" s="27">
        <f t="shared" si="8"/>
        <v>68400</v>
      </c>
    </row>
    <row r="18" spans="1:22" ht="27" customHeight="1" x14ac:dyDescent="0.25">
      <c r="A18" s="18">
        <v>6</v>
      </c>
      <c r="B18" s="44" t="s">
        <v>42</v>
      </c>
      <c r="C18" s="67" t="s">
        <v>37</v>
      </c>
      <c r="D18" s="20">
        <v>100</v>
      </c>
      <c r="E18" s="42">
        <v>15</v>
      </c>
      <c r="F18" s="43">
        <f t="shared" si="0"/>
        <v>1500</v>
      </c>
      <c r="G18" s="21">
        <v>15.75</v>
      </c>
      <c r="H18" s="23">
        <f t="shared" si="1"/>
        <v>1575</v>
      </c>
      <c r="I18" s="21">
        <v>17</v>
      </c>
      <c r="J18" s="43">
        <f t="shared" si="2"/>
        <v>1700</v>
      </c>
      <c r="K18" s="24"/>
      <c r="L18" s="22"/>
      <c r="M18" s="22"/>
      <c r="N18" s="22"/>
      <c r="O18" s="22"/>
      <c r="P18" s="23"/>
      <c r="Q18" s="22">
        <f t="shared" si="3"/>
        <v>15.92</v>
      </c>
      <c r="R18" s="25">
        <f t="shared" si="4"/>
        <v>3</v>
      </c>
      <c r="S18" s="25">
        <f t="shared" si="5"/>
        <v>1.0103712189091689</v>
      </c>
      <c r="T18" s="26">
        <f t="shared" si="6"/>
        <v>6.3465528825952831</v>
      </c>
      <c r="U18" s="26" t="str">
        <f t="shared" si="7"/>
        <v>ОДН</v>
      </c>
      <c r="V18" s="27">
        <f t="shared" si="8"/>
        <v>1592</v>
      </c>
    </row>
    <row r="19" spans="1:22" ht="27" customHeight="1" x14ac:dyDescent="0.25">
      <c r="A19" s="18">
        <v>7</v>
      </c>
      <c r="B19" s="44" t="s">
        <v>43</v>
      </c>
      <c r="C19" s="67" t="s">
        <v>37</v>
      </c>
      <c r="D19" s="20">
        <v>100</v>
      </c>
      <c r="E19" s="42">
        <v>20</v>
      </c>
      <c r="F19" s="43">
        <f t="shared" si="0"/>
        <v>2000</v>
      </c>
      <c r="G19" s="21">
        <v>21</v>
      </c>
      <c r="H19" s="23">
        <f t="shared" si="1"/>
        <v>2100</v>
      </c>
      <c r="I19" s="21">
        <v>25</v>
      </c>
      <c r="J19" s="43">
        <f t="shared" si="2"/>
        <v>2500</v>
      </c>
      <c r="K19" s="24"/>
      <c r="L19" s="22"/>
      <c r="M19" s="22"/>
      <c r="N19" s="22"/>
      <c r="O19" s="22"/>
      <c r="P19" s="23"/>
      <c r="Q19" s="22">
        <f t="shared" si="3"/>
        <v>22</v>
      </c>
      <c r="R19" s="25">
        <f t="shared" si="4"/>
        <v>3</v>
      </c>
      <c r="S19" s="25">
        <f t="shared" si="5"/>
        <v>2.6457513110645907</v>
      </c>
      <c r="T19" s="26">
        <f t="shared" si="6"/>
        <v>12.026142323020867</v>
      </c>
      <c r="U19" s="26" t="str">
        <f t="shared" si="7"/>
        <v>ОДН</v>
      </c>
      <c r="V19" s="27">
        <f t="shared" si="8"/>
        <v>2200</v>
      </c>
    </row>
    <row r="20" spans="1:22" ht="27" customHeight="1" x14ac:dyDescent="0.25">
      <c r="A20" s="18">
        <v>8</v>
      </c>
      <c r="B20" s="44" t="s">
        <v>44</v>
      </c>
      <c r="C20" s="67" t="s">
        <v>37</v>
      </c>
      <c r="D20" s="20">
        <v>100</v>
      </c>
      <c r="E20" s="42">
        <v>25</v>
      </c>
      <c r="F20" s="43">
        <f t="shared" si="0"/>
        <v>2500</v>
      </c>
      <c r="G20" s="21">
        <v>26.25</v>
      </c>
      <c r="H20" s="23">
        <f t="shared" si="1"/>
        <v>2625</v>
      </c>
      <c r="I20" s="21">
        <v>30</v>
      </c>
      <c r="J20" s="43">
        <f t="shared" si="2"/>
        <v>3000</v>
      </c>
      <c r="K20" s="24"/>
      <c r="L20" s="22"/>
      <c r="M20" s="22"/>
      <c r="N20" s="22"/>
      <c r="O20" s="22"/>
      <c r="P20" s="23"/>
      <c r="Q20" s="22">
        <f t="shared" si="3"/>
        <v>27.08</v>
      </c>
      <c r="R20" s="25">
        <f t="shared" si="4"/>
        <v>3</v>
      </c>
      <c r="S20" s="25">
        <f t="shared" si="5"/>
        <v>2.6020857018937713</v>
      </c>
      <c r="T20" s="26">
        <f t="shared" si="6"/>
        <v>9.6088836849843844</v>
      </c>
      <c r="U20" s="26" t="str">
        <f t="shared" si="7"/>
        <v>ОДН</v>
      </c>
      <c r="V20" s="27">
        <f t="shared" si="8"/>
        <v>2708</v>
      </c>
    </row>
    <row r="21" spans="1:22" ht="27" customHeight="1" x14ac:dyDescent="0.25">
      <c r="A21" s="18">
        <v>9</v>
      </c>
      <c r="B21" s="44" t="s">
        <v>45</v>
      </c>
      <c r="C21" s="67" t="s">
        <v>37</v>
      </c>
      <c r="D21" s="20">
        <v>100</v>
      </c>
      <c r="E21" s="42">
        <v>70</v>
      </c>
      <c r="F21" s="43">
        <f t="shared" si="0"/>
        <v>7000</v>
      </c>
      <c r="G21" s="21">
        <v>73.5</v>
      </c>
      <c r="H21" s="23">
        <f t="shared" si="1"/>
        <v>7350</v>
      </c>
      <c r="I21" s="21">
        <v>75</v>
      </c>
      <c r="J21" s="43">
        <f t="shared" si="2"/>
        <v>7500</v>
      </c>
      <c r="K21" s="24"/>
      <c r="L21" s="22"/>
      <c r="M21" s="22"/>
      <c r="N21" s="22"/>
      <c r="O21" s="22"/>
      <c r="P21" s="23"/>
      <c r="Q21" s="22">
        <f t="shared" si="3"/>
        <v>72.83</v>
      </c>
      <c r="R21" s="25">
        <f t="shared" si="4"/>
        <v>3</v>
      </c>
      <c r="S21" s="25">
        <f t="shared" si="5"/>
        <v>2.5658039675703987</v>
      </c>
      <c r="T21" s="26">
        <f t="shared" si="6"/>
        <v>3.523004211959905</v>
      </c>
      <c r="U21" s="26" t="str">
        <f t="shared" si="7"/>
        <v>ОДН</v>
      </c>
      <c r="V21" s="27">
        <f t="shared" si="8"/>
        <v>7283</v>
      </c>
    </row>
    <row r="22" spans="1:22" ht="27" customHeight="1" x14ac:dyDescent="0.25">
      <c r="A22" s="18">
        <v>10</v>
      </c>
      <c r="B22" s="44" t="s">
        <v>46</v>
      </c>
      <c r="C22" s="67" t="s">
        <v>37</v>
      </c>
      <c r="D22" s="20">
        <v>100</v>
      </c>
      <c r="E22" s="42">
        <v>90</v>
      </c>
      <c r="F22" s="43">
        <f t="shared" si="0"/>
        <v>9000</v>
      </c>
      <c r="G22" s="21">
        <v>94.5</v>
      </c>
      <c r="H22" s="23">
        <f t="shared" si="1"/>
        <v>9450</v>
      </c>
      <c r="I22" s="21">
        <v>100</v>
      </c>
      <c r="J22" s="43">
        <f t="shared" si="2"/>
        <v>10000</v>
      </c>
      <c r="K22" s="24"/>
      <c r="L22" s="22"/>
      <c r="M22" s="22"/>
      <c r="N22" s="22"/>
      <c r="O22" s="22"/>
      <c r="P22" s="23"/>
      <c r="Q22" s="22">
        <f t="shared" si="3"/>
        <v>94.83</v>
      </c>
      <c r="R22" s="25">
        <f t="shared" si="4"/>
        <v>3</v>
      </c>
      <c r="S22" s="25">
        <f t="shared" si="5"/>
        <v>5.0083280643344441</v>
      </c>
      <c r="T22" s="26">
        <f t="shared" si="6"/>
        <v>5.2813751601122476</v>
      </c>
      <c r="U22" s="26" t="str">
        <f t="shared" si="7"/>
        <v>ОДН</v>
      </c>
      <c r="V22" s="27">
        <f t="shared" si="8"/>
        <v>9483</v>
      </c>
    </row>
    <row r="23" spans="1:22" ht="27" customHeight="1" x14ac:dyDescent="0.25">
      <c r="A23" s="18">
        <v>11</v>
      </c>
      <c r="B23" s="44" t="s">
        <v>47</v>
      </c>
      <c r="C23" s="67" t="s">
        <v>37</v>
      </c>
      <c r="D23" s="20">
        <v>70</v>
      </c>
      <c r="E23" s="42">
        <v>160</v>
      </c>
      <c r="F23" s="43">
        <f t="shared" si="0"/>
        <v>11200</v>
      </c>
      <c r="G23" s="21">
        <v>168</v>
      </c>
      <c r="H23" s="23">
        <f t="shared" si="1"/>
        <v>11760</v>
      </c>
      <c r="I23" s="21">
        <v>170</v>
      </c>
      <c r="J23" s="43">
        <f t="shared" si="2"/>
        <v>11900</v>
      </c>
      <c r="K23" s="24"/>
      <c r="L23" s="22"/>
      <c r="M23" s="22"/>
      <c r="N23" s="22"/>
      <c r="O23" s="22"/>
      <c r="P23" s="23"/>
      <c r="Q23" s="22">
        <f t="shared" si="3"/>
        <v>166</v>
      </c>
      <c r="R23" s="25">
        <f t="shared" si="4"/>
        <v>3</v>
      </c>
      <c r="S23" s="25">
        <f t="shared" si="5"/>
        <v>5.2915026221291814</v>
      </c>
      <c r="T23" s="26">
        <f t="shared" si="6"/>
        <v>3.1876521820055315</v>
      </c>
      <c r="U23" s="26" t="str">
        <f t="shared" si="7"/>
        <v>ОДН</v>
      </c>
      <c r="V23" s="27">
        <f t="shared" si="8"/>
        <v>11620</v>
      </c>
    </row>
    <row r="24" spans="1:22" ht="27" customHeight="1" x14ac:dyDescent="0.25">
      <c r="A24" s="18">
        <v>12</v>
      </c>
      <c r="B24" s="44" t="s">
        <v>48</v>
      </c>
      <c r="C24" s="67" t="s">
        <v>37</v>
      </c>
      <c r="D24" s="20">
        <v>80</v>
      </c>
      <c r="E24" s="42">
        <v>900</v>
      </c>
      <c r="F24" s="43">
        <f t="shared" si="0"/>
        <v>72000</v>
      </c>
      <c r="G24" s="21">
        <v>945</v>
      </c>
      <c r="H24" s="23">
        <f t="shared" si="1"/>
        <v>75600</v>
      </c>
      <c r="I24" s="21">
        <v>950</v>
      </c>
      <c r="J24" s="43">
        <f t="shared" si="2"/>
        <v>76000</v>
      </c>
      <c r="K24" s="24"/>
      <c r="L24" s="22"/>
      <c r="M24" s="22"/>
      <c r="N24" s="22"/>
      <c r="O24" s="22"/>
      <c r="P24" s="23"/>
      <c r="Q24" s="22">
        <f t="shared" si="3"/>
        <v>931.67</v>
      </c>
      <c r="R24" s="25">
        <f t="shared" si="4"/>
        <v>3</v>
      </c>
      <c r="S24" s="25">
        <f t="shared" si="5"/>
        <v>27.537853039044276</v>
      </c>
      <c r="T24" s="26">
        <f t="shared" si="6"/>
        <v>2.9557518261878428</v>
      </c>
      <c r="U24" s="26" t="str">
        <f t="shared" si="7"/>
        <v>ОДН</v>
      </c>
      <c r="V24" s="27">
        <f t="shared" si="8"/>
        <v>74533.599999999991</v>
      </c>
    </row>
    <row r="25" spans="1:22" ht="27" customHeight="1" x14ac:dyDescent="0.25">
      <c r="A25" s="18">
        <v>13</v>
      </c>
      <c r="B25" s="44" t="s">
        <v>49</v>
      </c>
      <c r="C25" s="67" t="s">
        <v>37</v>
      </c>
      <c r="D25" s="20">
        <v>100</v>
      </c>
      <c r="E25" s="42">
        <v>32</v>
      </c>
      <c r="F25" s="43">
        <f t="shared" si="0"/>
        <v>3200</v>
      </c>
      <c r="G25" s="21">
        <v>33.6</v>
      </c>
      <c r="H25" s="23">
        <f t="shared" si="1"/>
        <v>3360</v>
      </c>
      <c r="I25" s="21">
        <v>35</v>
      </c>
      <c r="J25" s="43">
        <f t="shared" si="2"/>
        <v>3500</v>
      </c>
      <c r="K25" s="24"/>
      <c r="L25" s="22"/>
      <c r="M25" s="22"/>
      <c r="N25" s="22"/>
      <c r="O25" s="22"/>
      <c r="P25" s="23"/>
      <c r="Q25" s="22">
        <f t="shared" si="3"/>
        <v>33.53</v>
      </c>
      <c r="R25" s="25">
        <f t="shared" si="4"/>
        <v>3</v>
      </c>
      <c r="S25" s="25">
        <f t="shared" si="5"/>
        <v>1.5011162513276579</v>
      </c>
      <c r="T25" s="26">
        <f t="shared" si="6"/>
        <v>4.4769348384362004</v>
      </c>
      <c r="U25" s="26" t="str">
        <f t="shared" si="7"/>
        <v>ОДН</v>
      </c>
      <c r="V25" s="27">
        <f t="shared" si="8"/>
        <v>3353</v>
      </c>
    </row>
    <row r="26" spans="1:22" ht="27" customHeight="1" x14ac:dyDescent="0.25">
      <c r="A26" s="18">
        <v>14</v>
      </c>
      <c r="B26" s="44" t="s">
        <v>50</v>
      </c>
      <c r="C26" s="67" t="s">
        <v>37</v>
      </c>
      <c r="D26" s="20">
        <v>400</v>
      </c>
      <c r="E26" s="42">
        <v>18</v>
      </c>
      <c r="F26" s="43">
        <f t="shared" si="0"/>
        <v>7200</v>
      </c>
      <c r="G26" s="21">
        <v>18.899999999999999</v>
      </c>
      <c r="H26" s="23">
        <f t="shared" si="1"/>
        <v>7559.9999999999991</v>
      </c>
      <c r="I26" s="21">
        <v>20</v>
      </c>
      <c r="J26" s="43">
        <f t="shared" si="2"/>
        <v>8000</v>
      </c>
      <c r="K26" s="24"/>
      <c r="L26" s="22"/>
      <c r="M26" s="22"/>
      <c r="N26" s="22"/>
      <c r="O26" s="22"/>
      <c r="P26" s="23"/>
      <c r="Q26" s="22">
        <f t="shared" si="3"/>
        <v>18.97</v>
      </c>
      <c r="R26" s="25">
        <f t="shared" si="4"/>
        <v>3</v>
      </c>
      <c r="S26" s="25">
        <f t="shared" si="5"/>
        <v>1.0016735995323027</v>
      </c>
      <c r="T26" s="26">
        <f t="shared" si="6"/>
        <v>5.2803036348566303</v>
      </c>
      <c r="U26" s="26" t="str">
        <f t="shared" si="7"/>
        <v>ОДН</v>
      </c>
      <c r="V26" s="27">
        <f t="shared" si="8"/>
        <v>7588</v>
      </c>
    </row>
    <row r="27" spans="1:22" ht="27" customHeight="1" x14ac:dyDescent="0.25">
      <c r="A27" s="18">
        <v>15</v>
      </c>
      <c r="B27" s="44" t="s">
        <v>51</v>
      </c>
      <c r="C27" s="67" t="s">
        <v>52</v>
      </c>
      <c r="D27" s="20">
        <v>60</v>
      </c>
      <c r="E27" s="42">
        <v>50</v>
      </c>
      <c r="F27" s="43">
        <f t="shared" si="0"/>
        <v>3000</v>
      </c>
      <c r="G27" s="21">
        <v>52.5</v>
      </c>
      <c r="H27" s="23">
        <f t="shared" si="1"/>
        <v>3150</v>
      </c>
      <c r="I27" s="21">
        <v>55</v>
      </c>
      <c r="J27" s="43">
        <f t="shared" si="2"/>
        <v>3300</v>
      </c>
      <c r="K27" s="24"/>
      <c r="L27" s="22"/>
      <c r="M27" s="22"/>
      <c r="N27" s="22"/>
      <c r="O27" s="22"/>
      <c r="P27" s="23"/>
      <c r="Q27" s="22">
        <f t="shared" si="3"/>
        <v>52.5</v>
      </c>
      <c r="R27" s="25">
        <f t="shared" si="4"/>
        <v>3</v>
      </c>
      <c r="S27" s="25">
        <f t="shared" si="5"/>
        <v>2.5</v>
      </c>
      <c r="T27" s="26">
        <f t="shared" si="6"/>
        <v>4.7619047619047619</v>
      </c>
      <c r="U27" s="26" t="str">
        <f t="shared" si="7"/>
        <v>ОДН</v>
      </c>
      <c r="V27" s="27">
        <f t="shared" si="8"/>
        <v>3150</v>
      </c>
    </row>
    <row r="28" spans="1:22" ht="27" customHeight="1" x14ac:dyDescent="0.25">
      <c r="A28" s="18">
        <v>16</v>
      </c>
      <c r="B28" s="44" t="s">
        <v>53</v>
      </c>
      <c r="C28" s="67" t="s">
        <v>37</v>
      </c>
      <c r="D28" s="20">
        <v>70</v>
      </c>
      <c r="E28" s="42">
        <v>30</v>
      </c>
      <c r="F28" s="43">
        <f t="shared" si="0"/>
        <v>2100</v>
      </c>
      <c r="G28" s="21">
        <v>31.5</v>
      </c>
      <c r="H28" s="23">
        <f t="shared" si="1"/>
        <v>2205</v>
      </c>
      <c r="I28" s="21">
        <v>35</v>
      </c>
      <c r="J28" s="43">
        <f t="shared" si="2"/>
        <v>2450</v>
      </c>
      <c r="K28" s="24"/>
      <c r="L28" s="22"/>
      <c r="M28" s="22"/>
      <c r="N28" s="22"/>
      <c r="O28" s="22"/>
      <c r="P28" s="23"/>
      <c r="Q28" s="22">
        <f t="shared" si="3"/>
        <v>32.17</v>
      </c>
      <c r="R28" s="25">
        <f t="shared" si="4"/>
        <v>3</v>
      </c>
      <c r="S28" s="25">
        <f t="shared" si="5"/>
        <v>2.5658039675703987</v>
      </c>
      <c r="T28" s="26">
        <f t="shared" si="6"/>
        <v>7.9757661410332563</v>
      </c>
      <c r="U28" s="26" t="str">
        <f t="shared" si="7"/>
        <v>ОДН</v>
      </c>
      <c r="V28" s="27">
        <f t="shared" si="8"/>
        <v>2251.9</v>
      </c>
    </row>
    <row r="29" spans="1:22" ht="27" customHeight="1" x14ac:dyDescent="0.25">
      <c r="A29" s="18">
        <v>17</v>
      </c>
      <c r="B29" s="44" t="s">
        <v>54</v>
      </c>
      <c r="C29" s="67" t="s">
        <v>37</v>
      </c>
      <c r="D29" s="20">
        <v>50</v>
      </c>
      <c r="E29" s="42">
        <v>90</v>
      </c>
      <c r="F29" s="43">
        <f t="shared" si="0"/>
        <v>4500</v>
      </c>
      <c r="G29" s="21">
        <v>94.5</v>
      </c>
      <c r="H29" s="23">
        <f t="shared" si="1"/>
        <v>4725</v>
      </c>
      <c r="I29" s="21">
        <v>100</v>
      </c>
      <c r="J29" s="43">
        <f t="shared" si="2"/>
        <v>5000</v>
      </c>
      <c r="K29" s="24"/>
      <c r="L29" s="22"/>
      <c r="M29" s="22"/>
      <c r="N29" s="22"/>
      <c r="O29" s="22"/>
      <c r="P29" s="23"/>
      <c r="Q29" s="22">
        <f t="shared" si="3"/>
        <v>94.83</v>
      </c>
      <c r="R29" s="25">
        <f t="shared" si="4"/>
        <v>3</v>
      </c>
      <c r="S29" s="25">
        <f t="shared" si="5"/>
        <v>5.0083280643344441</v>
      </c>
      <c r="T29" s="26">
        <f t="shared" si="6"/>
        <v>5.2813751601122476</v>
      </c>
      <c r="U29" s="26" t="str">
        <f t="shared" si="7"/>
        <v>ОДН</v>
      </c>
      <c r="V29" s="27">
        <f t="shared" si="8"/>
        <v>4741.5</v>
      </c>
    </row>
    <row r="30" spans="1:22" ht="27" customHeight="1" x14ac:dyDescent="0.25">
      <c r="A30" s="18">
        <v>18</v>
      </c>
      <c r="B30" s="44" t="s">
        <v>55</v>
      </c>
      <c r="C30" s="67" t="s">
        <v>72</v>
      </c>
      <c r="D30" s="20">
        <v>100</v>
      </c>
      <c r="E30" s="42">
        <v>90</v>
      </c>
      <c r="F30" s="43">
        <f t="shared" si="0"/>
        <v>9000</v>
      </c>
      <c r="G30" s="21">
        <v>94.5</v>
      </c>
      <c r="H30" s="23">
        <f t="shared" si="1"/>
        <v>9450</v>
      </c>
      <c r="I30" s="21">
        <v>100</v>
      </c>
      <c r="J30" s="43">
        <f t="shared" si="2"/>
        <v>10000</v>
      </c>
      <c r="K30" s="24"/>
      <c r="L30" s="22"/>
      <c r="M30" s="22"/>
      <c r="N30" s="22"/>
      <c r="O30" s="22"/>
      <c r="P30" s="23"/>
      <c r="Q30" s="22">
        <f t="shared" si="3"/>
        <v>94.83</v>
      </c>
      <c r="R30" s="25">
        <f t="shared" si="4"/>
        <v>3</v>
      </c>
      <c r="S30" s="25">
        <f t="shared" si="5"/>
        <v>5.0083280643344441</v>
      </c>
      <c r="T30" s="26">
        <f t="shared" si="6"/>
        <v>5.2813751601122476</v>
      </c>
      <c r="U30" s="26" t="str">
        <f t="shared" si="7"/>
        <v>ОДН</v>
      </c>
      <c r="V30" s="27">
        <f t="shared" si="8"/>
        <v>9483</v>
      </c>
    </row>
    <row r="31" spans="1:22" ht="27" customHeight="1" x14ac:dyDescent="0.25">
      <c r="A31" s="18">
        <v>19</v>
      </c>
      <c r="B31" s="44" t="s">
        <v>56</v>
      </c>
      <c r="C31" s="67" t="s">
        <v>72</v>
      </c>
      <c r="D31" s="20">
        <v>100</v>
      </c>
      <c r="E31" s="42">
        <v>100</v>
      </c>
      <c r="F31" s="43">
        <f t="shared" si="0"/>
        <v>10000</v>
      </c>
      <c r="G31" s="21">
        <v>105</v>
      </c>
      <c r="H31" s="23">
        <f t="shared" si="1"/>
        <v>10500</v>
      </c>
      <c r="I31" s="21">
        <v>110</v>
      </c>
      <c r="J31" s="43">
        <f t="shared" si="2"/>
        <v>11000</v>
      </c>
      <c r="K31" s="24"/>
      <c r="L31" s="22"/>
      <c r="M31" s="22"/>
      <c r="N31" s="22"/>
      <c r="O31" s="22"/>
      <c r="P31" s="23"/>
      <c r="Q31" s="22">
        <f t="shared" si="3"/>
        <v>105</v>
      </c>
      <c r="R31" s="25">
        <f t="shared" si="4"/>
        <v>3</v>
      </c>
      <c r="S31" s="25">
        <f t="shared" si="5"/>
        <v>5</v>
      </c>
      <c r="T31" s="26">
        <f t="shared" si="6"/>
        <v>4.7619047619047619</v>
      </c>
      <c r="U31" s="26" t="str">
        <f t="shared" si="7"/>
        <v>ОДН</v>
      </c>
      <c r="V31" s="27">
        <f t="shared" si="8"/>
        <v>10500</v>
      </c>
    </row>
    <row r="32" spans="1:22" ht="27" customHeight="1" x14ac:dyDescent="0.25">
      <c r="A32" s="18">
        <v>20</v>
      </c>
      <c r="B32" s="44" t="s">
        <v>57</v>
      </c>
      <c r="C32" s="67" t="s">
        <v>72</v>
      </c>
      <c r="D32" s="20">
        <v>100</v>
      </c>
      <c r="E32" s="42">
        <v>40</v>
      </c>
      <c r="F32" s="43">
        <f t="shared" si="0"/>
        <v>4000</v>
      </c>
      <c r="G32" s="21">
        <v>42</v>
      </c>
      <c r="H32" s="23">
        <f t="shared" si="1"/>
        <v>4200</v>
      </c>
      <c r="I32" s="21">
        <v>50</v>
      </c>
      <c r="J32" s="43">
        <f t="shared" si="2"/>
        <v>5000</v>
      </c>
      <c r="K32" s="24"/>
      <c r="L32" s="22"/>
      <c r="M32" s="22"/>
      <c r="N32" s="22"/>
      <c r="O32" s="22"/>
      <c r="P32" s="23"/>
      <c r="Q32" s="22">
        <f t="shared" si="3"/>
        <v>44</v>
      </c>
      <c r="R32" s="25">
        <f t="shared" si="4"/>
        <v>3</v>
      </c>
      <c r="S32" s="25">
        <f t="shared" si="5"/>
        <v>5.2915026221291814</v>
      </c>
      <c r="T32" s="26">
        <f t="shared" si="6"/>
        <v>12.026142323020867</v>
      </c>
      <c r="U32" s="26" t="str">
        <f t="shared" si="7"/>
        <v>ОДН</v>
      </c>
      <c r="V32" s="27">
        <f t="shared" si="8"/>
        <v>4400</v>
      </c>
    </row>
    <row r="33" spans="1:22" ht="27" customHeight="1" x14ac:dyDescent="0.25">
      <c r="A33" s="18">
        <v>21</v>
      </c>
      <c r="B33" s="44" t="s">
        <v>58</v>
      </c>
      <c r="C33" s="67" t="s">
        <v>72</v>
      </c>
      <c r="D33" s="20">
        <v>60</v>
      </c>
      <c r="E33" s="42">
        <v>30</v>
      </c>
      <c r="F33" s="43">
        <f t="shared" si="0"/>
        <v>1800</v>
      </c>
      <c r="G33" s="21">
        <v>31.5</v>
      </c>
      <c r="H33" s="23">
        <f t="shared" si="1"/>
        <v>1890</v>
      </c>
      <c r="I33" s="21">
        <v>35</v>
      </c>
      <c r="J33" s="43">
        <f t="shared" si="2"/>
        <v>2100</v>
      </c>
      <c r="K33" s="24"/>
      <c r="L33" s="22"/>
      <c r="M33" s="22"/>
      <c r="N33" s="22"/>
      <c r="O33" s="22"/>
      <c r="P33" s="23"/>
      <c r="Q33" s="22">
        <f t="shared" si="3"/>
        <v>32.17</v>
      </c>
      <c r="R33" s="25">
        <f t="shared" si="4"/>
        <v>3</v>
      </c>
      <c r="S33" s="25">
        <f t="shared" si="5"/>
        <v>2.5658039675703987</v>
      </c>
      <c r="T33" s="26">
        <f t="shared" si="6"/>
        <v>7.9757661410332563</v>
      </c>
      <c r="U33" s="26" t="str">
        <f t="shared" si="7"/>
        <v>ОДН</v>
      </c>
      <c r="V33" s="27">
        <f t="shared" si="8"/>
        <v>1930.2</v>
      </c>
    </row>
    <row r="34" spans="1:22" ht="27" customHeight="1" x14ac:dyDescent="0.25">
      <c r="A34" s="18">
        <v>22</v>
      </c>
      <c r="B34" s="44" t="s">
        <v>59</v>
      </c>
      <c r="C34" s="67" t="s">
        <v>37</v>
      </c>
      <c r="D34" s="20">
        <v>4</v>
      </c>
      <c r="E34" s="42">
        <v>270</v>
      </c>
      <c r="F34" s="43">
        <f t="shared" si="0"/>
        <v>1080</v>
      </c>
      <c r="G34" s="21">
        <v>283.5</v>
      </c>
      <c r="H34" s="23">
        <f t="shared" si="1"/>
        <v>1134</v>
      </c>
      <c r="I34" s="21">
        <v>250</v>
      </c>
      <c r="J34" s="43">
        <f t="shared" si="2"/>
        <v>1000</v>
      </c>
      <c r="K34" s="24"/>
      <c r="L34" s="22"/>
      <c r="M34" s="22"/>
      <c r="N34" s="22"/>
      <c r="O34" s="22"/>
      <c r="P34" s="23"/>
      <c r="Q34" s="22">
        <f t="shared" si="3"/>
        <v>267.83</v>
      </c>
      <c r="R34" s="25">
        <f t="shared" si="4"/>
        <v>3</v>
      </c>
      <c r="S34" s="25">
        <f t="shared" si="5"/>
        <v>16.85477232121514</v>
      </c>
      <c r="T34" s="26">
        <f t="shared" si="6"/>
        <v>6.2930860326382936</v>
      </c>
      <c r="U34" s="26" t="str">
        <f t="shared" si="7"/>
        <v>ОДН</v>
      </c>
      <c r="V34" s="27">
        <f t="shared" si="8"/>
        <v>1071.32</v>
      </c>
    </row>
    <row r="35" spans="1:22" ht="27" customHeight="1" x14ac:dyDescent="0.25">
      <c r="A35" s="18">
        <v>23</v>
      </c>
      <c r="B35" s="44" t="s">
        <v>60</v>
      </c>
      <c r="C35" s="67" t="s">
        <v>37</v>
      </c>
      <c r="D35" s="20">
        <v>20</v>
      </c>
      <c r="E35" s="42">
        <v>150</v>
      </c>
      <c r="F35" s="43">
        <f t="shared" si="0"/>
        <v>3000</v>
      </c>
      <c r="G35" s="21">
        <v>157.5</v>
      </c>
      <c r="H35" s="23">
        <f t="shared" si="1"/>
        <v>3150</v>
      </c>
      <c r="I35" s="21">
        <v>160</v>
      </c>
      <c r="J35" s="43">
        <f t="shared" si="2"/>
        <v>3200</v>
      </c>
      <c r="K35" s="24"/>
      <c r="L35" s="22"/>
      <c r="M35" s="22"/>
      <c r="N35" s="22"/>
      <c r="O35" s="22"/>
      <c r="P35" s="23"/>
      <c r="Q35" s="22">
        <f t="shared" si="3"/>
        <v>155.83000000000001</v>
      </c>
      <c r="R35" s="25">
        <f t="shared" si="4"/>
        <v>3</v>
      </c>
      <c r="S35" s="25">
        <f t="shared" si="5"/>
        <v>5.2041665999466229</v>
      </c>
      <c r="T35" s="26">
        <f t="shared" si="6"/>
        <v>3.3396435859248044</v>
      </c>
      <c r="U35" s="26" t="str">
        <f t="shared" si="7"/>
        <v>ОДН</v>
      </c>
      <c r="V35" s="27">
        <f t="shared" si="8"/>
        <v>3116.6000000000004</v>
      </c>
    </row>
    <row r="36" spans="1:22" ht="27" customHeight="1" x14ac:dyDescent="0.25">
      <c r="A36" s="18">
        <v>24</v>
      </c>
      <c r="B36" s="44" t="s">
        <v>61</v>
      </c>
      <c r="C36" s="67" t="s">
        <v>37</v>
      </c>
      <c r="D36" s="20">
        <v>20</v>
      </c>
      <c r="E36" s="42">
        <v>900</v>
      </c>
      <c r="F36" s="43">
        <f t="shared" si="0"/>
        <v>18000</v>
      </c>
      <c r="G36" s="21">
        <v>945</v>
      </c>
      <c r="H36" s="23">
        <f t="shared" si="1"/>
        <v>18900</v>
      </c>
      <c r="I36" s="21">
        <v>1000</v>
      </c>
      <c r="J36" s="43">
        <f t="shared" si="2"/>
        <v>20000</v>
      </c>
      <c r="K36" s="24"/>
      <c r="L36" s="22"/>
      <c r="M36" s="22"/>
      <c r="N36" s="22"/>
      <c r="O36" s="22"/>
      <c r="P36" s="23"/>
      <c r="Q36" s="22">
        <f t="shared" si="3"/>
        <v>948.33</v>
      </c>
      <c r="R36" s="25">
        <f t="shared" si="4"/>
        <v>3</v>
      </c>
      <c r="S36" s="25">
        <f t="shared" si="5"/>
        <v>50.083264170778641</v>
      </c>
      <c r="T36" s="26">
        <f t="shared" si="6"/>
        <v>5.2812063491378147</v>
      </c>
      <c r="U36" s="26" t="str">
        <f t="shared" si="7"/>
        <v>ОДН</v>
      </c>
      <c r="V36" s="27">
        <f t="shared" si="8"/>
        <v>18966.600000000002</v>
      </c>
    </row>
    <row r="37" spans="1:22" ht="27" customHeight="1" x14ac:dyDescent="0.25">
      <c r="A37" s="18">
        <v>25</v>
      </c>
      <c r="B37" s="44" t="s">
        <v>62</v>
      </c>
      <c r="C37" s="67" t="s">
        <v>37</v>
      </c>
      <c r="D37" s="20">
        <v>15</v>
      </c>
      <c r="E37" s="42">
        <v>265</v>
      </c>
      <c r="F37" s="43">
        <f t="shared" si="0"/>
        <v>3975</v>
      </c>
      <c r="G37" s="21">
        <v>278</v>
      </c>
      <c r="H37" s="23">
        <f t="shared" si="1"/>
        <v>4170</v>
      </c>
      <c r="I37" s="21">
        <v>280</v>
      </c>
      <c r="J37" s="43">
        <f t="shared" si="2"/>
        <v>4200</v>
      </c>
      <c r="K37" s="24"/>
      <c r="L37" s="22"/>
      <c r="M37" s="22"/>
      <c r="N37" s="22"/>
      <c r="O37" s="22"/>
      <c r="P37" s="23"/>
      <c r="Q37" s="22">
        <f t="shared" si="3"/>
        <v>274.33</v>
      </c>
      <c r="R37" s="25">
        <f t="shared" si="4"/>
        <v>3</v>
      </c>
      <c r="S37" s="25">
        <f t="shared" si="5"/>
        <v>8.144528838428899</v>
      </c>
      <c r="T37" s="26">
        <f t="shared" si="6"/>
        <v>2.96888012190752</v>
      </c>
      <c r="U37" s="26" t="str">
        <f t="shared" si="7"/>
        <v>ОДН</v>
      </c>
      <c r="V37" s="27">
        <f t="shared" si="8"/>
        <v>4114.95</v>
      </c>
    </row>
    <row r="38" spans="1:22" ht="27" customHeight="1" x14ac:dyDescent="0.25">
      <c r="A38" s="18">
        <v>26</v>
      </c>
      <c r="B38" s="44" t="s">
        <v>63</v>
      </c>
      <c r="C38" s="67" t="s">
        <v>37</v>
      </c>
      <c r="D38" s="20">
        <v>15</v>
      </c>
      <c r="E38" s="42">
        <v>300</v>
      </c>
      <c r="F38" s="43">
        <f t="shared" si="0"/>
        <v>4500</v>
      </c>
      <c r="G38" s="21">
        <v>315</v>
      </c>
      <c r="H38" s="23">
        <f t="shared" si="1"/>
        <v>4725</v>
      </c>
      <c r="I38" s="21">
        <v>320</v>
      </c>
      <c r="J38" s="43">
        <f t="shared" si="2"/>
        <v>4800</v>
      </c>
      <c r="K38" s="24"/>
      <c r="L38" s="22"/>
      <c r="M38" s="22"/>
      <c r="N38" s="22"/>
      <c r="O38" s="22"/>
      <c r="P38" s="23"/>
      <c r="Q38" s="22">
        <f t="shared" si="3"/>
        <v>311.67</v>
      </c>
      <c r="R38" s="25">
        <f t="shared" si="4"/>
        <v>3</v>
      </c>
      <c r="S38" s="25">
        <f t="shared" si="5"/>
        <v>10.408330797971402</v>
      </c>
      <c r="T38" s="26">
        <f t="shared" si="6"/>
        <v>3.3395356620693049</v>
      </c>
      <c r="U38" s="26" t="str">
        <f t="shared" si="7"/>
        <v>ОДН</v>
      </c>
      <c r="V38" s="27">
        <f t="shared" si="8"/>
        <v>4675.05</v>
      </c>
    </row>
    <row r="39" spans="1:22" ht="27" customHeight="1" x14ac:dyDescent="0.25">
      <c r="A39" s="18">
        <v>27</v>
      </c>
      <c r="B39" s="44" t="s">
        <v>64</v>
      </c>
      <c r="C39" s="67" t="s">
        <v>37</v>
      </c>
      <c r="D39" s="20">
        <v>15</v>
      </c>
      <c r="E39" s="42">
        <v>550</v>
      </c>
      <c r="F39" s="43">
        <f t="shared" si="0"/>
        <v>8250</v>
      </c>
      <c r="G39" s="21">
        <v>577.5</v>
      </c>
      <c r="H39" s="23">
        <f t="shared" si="1"/>
        <v>8662.5</v>
      </c>
      <c r="I39" s="21">
        <v>580</v>
      </c>
      <c r="J39" s="43">
        <f t="shared" si="2"/>
        <v>8700</v>
      </c>
      <c r="K39" s="24"/>
      <c r="L39" s="22"/>
      <c r="M39" s="22"/>
      <c r="N39" s="22"/>
      <c r="O39" s="22"/>
      <c r="P39" s="23"/>
      <c r="Q39" s="22">
        <f t="shared" si="3"/>
        <v>569.16999999999996</v>
      </c>
      <c r="R39" s="25">
        <f t="shared" si="4"/>
        <v>3</v>
      </c>
      <c r="S39" s="25">
        <f t="shared" si="5"/>
        <v>16.645820796824648</v>
      </c>
      <c r="T39" s="26">
        <f t="shared" si="6"/>
        <v>2.9245780341241896</v>
      </c>
      <c r="U39" s="26" t="str">
        <f t="shared" si="7"/>
        <v>ОДН</v>
      </c>
      <c r="V39" s="27">
        <f t="shared" si="8"/>
        <v>8537.5499999999993</v>
      </c>
    </row>
    <row r="40" spans="1:22" ht="27" customHeight="1" x14ac:dyDescent="0.25">
      <c r="A40" s="18">
        <v>28</v>
      </c>
      <c r="B40" s="44" t="s">
        <v>65</v>
      </c>
      <c r="C40" s="67" t="s">
        <v>37</v>
      </c>
      <c r="D40" s="20">
        <v>15</v>
      </c>
      <c r="E40" s="42">
        <v>225</v>
      </c>
      <c r="F40" s="43">
        <f t="shared" si="0"/>
        <v>3375</v>
      </c>
      <c r="G40" s="21">
        <v>236</v>
      </c>
      <c r="H40" s="23">
        <f t="shared" si="1"/>
        <v>3540</v>
      </c>
      <c r="I40" s="21">
        <v>245</v>
      </c>
      <c r="J40" s="43">
        <f t="shared" si="2"/>
        <v>3675</v>
      </c>
      <c r="K40" s="24"/>
      <c r="L40" s="22"/>
      <c r="M40" s="22"/>
      <c r="N40" s="22"/>
      <c r="O40" s="22"/>
      <c r="P40" s="23"/>
      <c r="Q40" s="22">
        <f t="shared" si="3"/>
        <v>235.33</v>
      </c>
      <c r="R40" s="25">
        <f t="shared" si="4"/>
        <v>3</v>
      </c>
      <c r="S40" s="25">
        <f t="shared" si="5"/>
        <v>10.016653632825685</v>
      </c>
      <c r="T40" s="26">
        <f t="shared" si="6"/>
        <v>4.2564286885759088</v>
      </c>
      <c r="U40" s="26" t="str">
        <f t="shared" si="7"/>
        <v>ОДН</v>
      </c>
      <c r="V40" s="27">
        <f t="shared" si="8"/>
        <v>3529.9500000000003</v>
      </c>
    </row>
    <row r="41" spans="1:22" ht="27" customHeight="1" x14ac:dyDescent="0.25">
      <c r="A41" s="18">
        <v>29</v>
      </c>
      <c r="B41" s="44" t="s">
        <v>66</v>
      </c>
      <c r="C41" s="67" t="s">
        <v>37</v>
      </c>
      <c r="D41" s="20">
        <v>3</v>
      </c>
      <c r="E41" s="42">
        <v>4000</v>
      </c>
      <c r="F41" s="43">
        <f t="shared" si="0"/>
        <v>12000</v>
      </c>
      <c r="G41" s="21">
        <v>4200</v>
      </c>
      <c r="H41" s="23">
        <f t="shared" si="1"/>
        <v>12600</v>
      </c>
      <c r="I41" s="21">
        <v>4250</v>
      </c>
      <c r="J41" s="43">
        <f t="shared" si="2"/>
        <v>12750</v>
      </c>
      <c r="K41" s="24"/>
      <c r="L41" s="22"/>
      <c r="M41" s="22"/>
      <c r="N41" s="22"/>
      <c r="O41" s="22"/>
      <c r="P41" s="23"/>
      <c r="Q41" s="22">
        <f t="shared" si="3"/>
        <v>4150</v>
      </c>
      <c r="R41" s="25">
        <f t="shared" si="4"/>
        <v>3</v>
      </c>
      <c r="S41" s="25">
        <f t="shared" si="5"/>
        <v>132.28756555322954</v>
      </c>
      <c r="T41" s="26">
        <f t="shared" si="6"/>
        <v>3.1876521820055315</v>
      </c>
      <c r="U41" s="26" t="str">
        <f t="shared" si="7"/>
        <v>ОДН</v>
      </c>
      <c r="V41" s="27">
        <f t="shared" si="8"/>
        <v>12450</v>
      </c>
    </row>
    <row r="42" spans="1:22" ht="27" customHeight="1" x14ac:dyDescent="0.25">
      <c r="A42" s="18">
        <v>30</v>
      </c>
      <c r="B42" s="44" t="s">
        <v>67</v>
      </c>
      <c r="C42" s="67" t="s">
        <v>37</v>
      </c>
      <c r="D42" s="20">
        <v>20</v>
      </c>
      <c r="E42" s="42">
        <v>280</v>
      </c>
      <c r="F42" s="43">
        <f t="shared" si="0"/>
        <v>5600</v>
      </c>
      <c r="G42" s="21">
        <v>294</v>
      </c>
      <c r="H42" s="23">
        <f t="shared" si="1"/>
        <v>5880</v>
      </c>
      <c r="I42" s="21">
        <v>300</v>
      </c>
      <c r="J42" s="43">
        <f t="shared" si="2"/>
        <v>6000</v>
      </c>
      <c r="K42" s="24"/>
      <c r="L42" s="22"/>
      <c r="M42" s="22"/>
      <c r="N42" s="22"/>
      <c r="O42" s="22"/>
      <c r="P42" s="23"/>
      <c r="Q42" s="22">
        <f t="shared" si="3"/>
        <v>291.33</v>
      </c>
      <c r="R42" s="25">
        <f t="shared" si="4"/>
        <v>3</v>
      </c>
      <c r="S42" s="25">
        <f t="shared" si="5"/>
        <v>10.263203690855988</v>
      </c>
      <c r="T42" s="26">
        <f t="shared" si="6"/>
        <v>3.5228791030295503</v>
      </c>
      <c r="U42" s="26" t="str">
        <f t="shared" si="7"/>
        <v>ОДН</v>
      </c>
      <c r="V42" s="27">
        <f t="shared" si="8"/>
        <v>5826.5999999999995</v>
      </c>
    </row>
    <row r="43" spans="1:22" ht="27" customHeight="1" x14ac:dyDescent="0.25">
      <c r="A43" s="18">
        <v>31</v>
      </c>
      <c r="B43" s="44" t="s">
        <v>68</v>
      </c>
      <c r="C43" s="67" t="s">
        <v>37</v>
      </c>
      <c r="D43" s="20">
        <v>10</v>
      </c>
      <c r="E43" s="42">
        <v>200</v>
      </c>
      <c r="F43" s="43">
        <f t="shared" si="0"/>
        <v>2000</v>
      </c>
      <c r="G43" s="21">
        <v>210</v>
      </c>
      <c r="H43" s="23">
        <f t="shared" si="1"/>
        <v>2100</v>
      </c>
      <c r="I43" s="21">
        <v>220</v>
      </c>
      <c r="J43" s="43">
        <f t="shared" si="2"/>
        <v>2200</v>
      </c>
      <c r="K43" s="24"/>
      <c r="L43" s="22"/>
      <c r="M43" s="22"/>
      <c r="N43" s="22"/>
      <c r="O43" s="22"/>
      <c r="P43" s="23"/>
      <c r="Q43" s="22">
        <f t="shared" si="3"/>
        <v>210</v>
      </c>
      <c r="R43" s="25">
        <f t="shared" si="4"/>
        <v>3</v>
      </c>
      <c r="S43" s="25">
        <f t="shared" si="5"/>
        <v>10</v>
      </c>
      <c r="T43" s="26">
        <f t="shared" si="6"/>
        <v>4.7619047619047619</v>
      </c>
      <c r="U43" s="26" t="str">
        <f t="shared" si="7"/>
        <v>ОДН</v>
      </c>
      <c r="V43" s="27">
        <f t="shared" si="8"/>
        <v>2100</v>
      </c>
    </row>
    <row r="44" spans="1:22" ht="27" customHeight="1" x14ac:dyDescent="0.25">
      <c r="A44" s="18">
        <v>32</v>
      </c>
      <c r="B44" s="44" t="s">
        <v>69</v>
      </c>
      <c r="C44" s="67" t="s">
        <v>37</v>
      </c>
      <c r="D44" s="20">
        <v>20</v>
      </c>
      <c r="E44" s="42">
        <v>20</v>
      </c>
      <c r="F44" s="43">
        <f t="shared" si="0"/>
        <v>400</v>
      </c>
      <c r="G44" s="21">
        <v>21</v>
      </c>
      <c r="H44" s="23">
        <f t="shared" si="1"/>
        <v>420</v>
      </c>
      <c r="I44" s="21">
        <v>22</v>
      </c>
      <c r="J44" s="43">
        <f t="shared" si="2"/>
        <v>440</v>
      </c>
      <c r="K44" s="24"/>
      <c r="L44" s="22"/>
      <c r="M44" s="22"/>
      <c r="N44" s="22"/>
      <c r="O44" s="22"/>
      <c r="P44" s="23"/>
      <c r="Q44" s="22">
        <f t="shared" si="3"/>
        <v>21</v>
      </c>
      <c r="R44" s="25">
        <f t="shared" si="4"/>
        <v>3</v>
      </c>
      <c r="S44" s="25">
        <f t="shared" si="5"/>
        <v>1</v>
      </c>
      <c r="T44" s="26">
        <f t="shared" si="6"/>
        <v>4.7619047619047619</v>
      </c>
      <c r="U44" s="26" t="str">
        <f t="shared" si="7"/>
        <v>ОДН</v>
      </c>
      <c r="V44" s="27">
        <f t="shared" si="8"/>
        <v>420</v>
      </c>
    </row>
    <row r="45" spans="1:22" ht="27" customHeight="1" x14ac:dyDescent="0.25">
      <c r="A45" s="18">
        <v>33</v>
      </c>
      <c r="B45" s="44" t="s">
        <v>70</v>
      </c>
      <c r="C45" s="67" t="s">
        <v>37</v>
      </c>
      <c r="D45" s="20">
        <v>30</v>
      </c>
      <c r="E45" s="42">
        <v>15</v>
      </c>
      <c r="F45" s="43">
        <f t="shared" si="0"/>
        <v>450</v>
      </c>
      <c r="G45" s="21">
        <v>15.75</v>
      </c>
      <c r="H45" s="23">
        <f t="shared" si="1"/>
        <v>472.5</v>
      </c>
      <c r="I45" s="21">
        <v>16</v>
      </c>
      <c r="J45" s="43">
        <f t="shared" si="2"/>
        <v>480</v>
      </c>
      <c r="K45" s="24"/>
      <c r="L45" s="22"/>
      <c r="M45" s="22"/>
      <c r="N45" s="22"/>
      <c r="O45" s="22"/>
      <c r="P45" s="23"/>
      <c r="Q45" s="22">
        <f t="shared" si="3"/>
        <v>15.58</v>
      </c>
      <c r="R45" s="25">
        <f t="shared" si="4"/>
        <v>3</v>
      </c>
      <c r="S45" s="25">
        <f t="shared" si="5"/>
        <v>0.52043251243557032</v>
      </c>
      <c r="T45" s="26">
        <f t="shared" si="6"/>
        <v>3.3403883981743925</v>
      </c>
      <c r="U45" s="26" t="str">
        <f t="shared" si="7"/>
        <v>ОДН</v>
      </c>
      <c r="V45" s="27">
        <f t="shared" si="8"/>
        <v>467.4</v>
      </c>
    </row>
    <row r="46" spans="1:22" ht="27" customHeight="1" x14ac:dyDescent="0.25">
      <c r="A46" s="18">
        <v>34</v>
      </c>
      <c r="B46" s="44" t="s">
        <v>71</v>
      </c>
      <c r="C46" s="67" t="s">
        <v>72</v>
      </c>
      <c r="D46" s="20">
        <v>10</v>
      </c>
      <c r="E46" s="42">
        <v>900</v>
      </c>
      <c r="F46" s="43">
        <f t="shared" si="0"/>
        <v>9000</v>
      </c>
      <c r="G46" s="21">
        <v>945</v>
      </c>
      <c r="H46" s="23">
        <f t="shared" si="1"/>
        <v>9450</v>
      </c>
      <c r="I46" s="21">
        <v>950</v>
      </c>
      <c r="J46" s="43">
        <f t="shared" si="2"/>
        <v>9500</v>
      </c>
      <c r="K46" s="24"/>
      <c r="L46" s="22"/>
      <c r="M46" s="22"/>
      <c r="N46" s="22"/>
      <c r="O46" s="22"/>
      <c r="P46" s="23"/>
      <c r="Q46" s="22">
        <f t="shared" si="3"/>
        <v>931.67</v>
      </c>
      <c r="R46" s="25">
        <f t="shared" si="4"/>
        <v>3</v>
      </c>
      <c r="S46" s="25">
        <f t="shared" si="5"/>
        <v>27.537853039044276</v>
      </c>
      <c r="T46" s="26">
        <f t="shared" si="6"/>
        <v>2.9557518261878428</v>
      </c>
      <c r="U46" s="26" t="str">
        <f t="shared" si="7"/>
        <v>ОДН</v>
      </c>
      <c r="V46" s="27">
        <f t="shared" si="8"/>
        <v>9316.6999999999989</v>
      </c>
    </row>
    <row r="47" spans="1:22" ht="27" customHeight="1" x14ac:dyDescent="0.25">
      <c r="A47" s="18">
        <v>35</v>
      </c>
      <c r="B47" s="44" t="s">
        <v>73</v>
      </c>
      <c r="C47" s="67" t="s">
        <v>72</v>
      </c>
      <c r="D47" s="20">
        <v>10</v>
      </c>
      <c r="E47" s="42">
        <v>900</v>
      </c>
      <c r="F47" s="43">
        <f t="shared" si="0"/>
        <v>9000</v>
      </c>
      <c r="G47" s="21">
        <v>945</v>
      </c>
      <c r="H47" s="23">
        <f t="shared" si="1"/>
        <v>9450</v>
      </c>
      <c r="I47" s="21">
        <v>950</v>
      </c>
      <c r="J47" s="43">
        <f t="shared" si="2"/>
        <v>9500</v>
      </c>
      <c r="K47" s="24"/>
      <c r="L47" s="22"/>
      <c r="M47" s="22"/>
      <c r="N47" s="22"/>
      <c r="O47" s="22"/>
      <c r="P47" s="23"/>
      <c r="Q47" s="22">
        <f t="shared" si="3"/>
        <v>931.67</v>
      </c>
      <c r="R47" s="25">
        <f t="shared" si="4"/>
        <v>3</v>
      </c>
      <c r="S47" s="25">
        <f t="shared" si="5"/>
        <v>27.537853039044276</v>
      </c>
      <c r="T47" s="26">
        <f t="shared" si="6"/>
        <v>2.9557518261878428</v>
      </c>
      <c r="U47" s="26" t="str">
        <f t="shared" si="7"/>
        <v>ОДН</v>
      </c>
      <c r="V47" s="27">
        <f t="shared" si="8"/>
        <v>9316.6999999999989</v>
      </c>
    </row>
    <row r="48" spans="1:22" ht="27" customHeight="1" x14ac:dyDescent="0.25">
      <c r="A48" s="18">
        <v>36</v>
      </c>
      <c r="B48" s="44" t="s">
        <v>74</v>
      </c>
      <c r="C48" s="67" t="s">
        <v>72</v>
      </c>
      <c r="D48" s="20">
        <v>7</v>
      </c>
      <c r="E48" s="46">
        <v>1100</v>
      </c>
      <c r="F48" s="43">
        <f t="shared" si="0"/>
        <v>7700</v>
      </c>
      <c r="G48" s="21">
        <v>1155</v>
      </c>
      <c r="H48" s="23">
        <f t="shared" si="1"/>
        <v>8085</v>
      </c>
      <c r="I48" s="21">
        <v>1200</v>
      </c>
      <c r="J48" s="43">
        <f t="shared" si="2"/>
        <v>8400</v>
      </c>
      <c r="K48" s="24"/>
      <c r="L48" s="22"/>
      <c r="M48" s="22"/>
      <c r="N48" s="22"/>
      <c r="O48" s="22"/>
      <c r="P48" s="23"/>
      <c r="Q48" s="22">
        <f t="shared" si="3"/>
        <v>1151.67</v>
      </c>
      <c r="R48" s="25">
        <f t="shared" si="4"/>
        <v>3</v>
      </c>
      <c r="S48" s="25">
        <f t="shared" si="5"/>
        <v>50.083264170778648</v>
      </c>
      <c r="T48" s="26">
        <f t="shared" si="6"/>
        <v>4.3487513064314118</v>
      </c>
      <c r="U48" s="26" t="str">
        <f t="shared" si="7"/>
        <v>ОДН</v>
      </c>
      <c r="V48" s="27">
        <f t="shared" si="8"/>
        <v>8061.6900000000005</v>
      </c>
    </row>
    <row r="49" spans="1:22" ht="27" customHeight="1" x14ac:dyDescent="0.25">
      <c r="A49" s="18">
        <v>37</v>
      </c>
      <c r="B49" s="44" t="s">
        <v>75</v>
      </c>
      <c r="C49" s="67" t="s">
        <v>72</v>
      </c>
      <c r="D49" s="20">
        <v>7</v>
      </c>
      <c r="E49" s="42">
        <v>1950</v>
      </c>
      <c r="F49" s="43">
        <f t="shared" si="0"/>
        <v>13650</v>
      </c>
      <c r="G49" s="21">
        <v>2000</v>
      </c>
      <c r="H49" s="23">
        <f t="shared" si="1"/>
        <v>14000</v>
      </c>
      <c r="I49" s="21">
        <v>2060</v>
      </c>
      <c r="J49" s="43">
        <f t="shared" si="2"/>
        <v>14420</v>
      </c>
      <c r="K49" s="24"/>
      <c r="L49" s="22"/>
      <c r="M49" s="22"/>
      <c r="N49" s="22"/>
      <c r="O49" s="22"/>
      <c r="P49" s="23"/>
      <c r="Q49" s="22">
        <f t="shared" si="3"/>
        <v>2003.33</v>
      </c>
      <c r="R49" s="25">
        <f t="shared" si="4"/>
        <v>3</v>
      </c>
      <c r="S49" s="25">
        <f t="shared" si="5"/>
        <v>55.075705624167909</v>
      </c>
      <c r="T49" s="26">
        <f t="shared" si="6"/>
        <v>2.7492078501379158</v>
      </c>
      <c r="U49" s="26" t="str">
        <f t="shared" si="7"/>
        <v>ОДН</v>
      </c>
      <c r="V49" s="27">
        <f t="shared" si="8"/>
        <v>14023.31</v>
      </c>
    </row>
    <row r="50" spans="1:22" ht="27" customHeight="1" x14ac:dyDescent="0.25">
      <c r="A50" s="18">
        <v>38</v>
      </c>
      <c r="B50" s="44" t="s">
        <v>76</v>
      </c>
      <c r="C50" s="67" t="s">
        <v>37</v>
      </c>
      <c r="D50" s="20">
        <v>300</v>
      </c>
      <c r="E50" s="42">
        <v>150</v>
      </c>
      <c r="F50" s="43">
        <f t="shared" si="0"/>
        <v>45000</v>
      </c>
      <c r="G50" s="21">
        <v>157</v>
      </c>
      <c r="H50" s="23">
        <f t="shared" si="1"/>
        <v>47100</v>
      </c>
      <c r="I50" s="21">
        <v>160</v>
      </c>
      <c r="J50" s="43">
        <f t="shared" si="2"/>
        <v>48000</v>
      </c>
      <c r="K50" s="24"/>
      <c r="L50" s="22"/>
      <c r="M50" s="22"/>
      <c r="N50" s="22"/>
      <c r="O50" s="22"/>
      <c r="P50" s="23"/>
      <c r="Q50" s="22">
        <f t="shared" si="3"/>
        <v>155.66999999999999</v>
      </c>
      <c r="R50" s="25">
        <f t="shared" si="4"/>
        <v>3</v>
      </c>
      <c r="S50" s="25">
        <f t="shared" si="5"/>
        <v>5.1316030633711334</v>
      </c>
      <c r="T50" s="26">
        <f t="shared" si="6"/>
        <v>3.2964624290943241</v>
      </c>
      <c r="U50" s="26" t="str">
        <f t="shared" si="7"/>
        <v>ОДН</v>
      </c>
      <c r="V50" s="27">
        <f t="shared" si="8"/>
        <v>46700.999999999993</v>
      </c>
    </row>
    <row r="51" spans="1:22" ht="27" customHeight="1" x14ac:dyDescent="0.25">
      <c r="A51" s="18">
        <v>39</v>
      </c>
      <c r="B51" s="44" t="s">
        <v>77</v>
      </c>
      <c r="C51" s="67" t="s">
        <v>37</v>
      </c>
      <c r="D51" s="20">
        <v>500</v>
      </c>
      <c r="E51" s="42">
        <v>120</v>
      </c>
      <c r="F51" s="43">
        <f t="shared" si="0"/>
        <v>60000</v>
      </c>
      <c r="G51" s="21">
        <v>126</v>
      </c>
      <c r="H51" s="23">
        <f t="shared" si="1"/>
        <v>63000</v>
      </c>
      <c r="I51" s="21">
        <v>130</v>
      </c>
      <c r="J51" s="43">
        <f t="shared" si="2"/>
        <v>65000</v>
      </c>
      <c r="K51" s="24"/>
      <c r="L51" s="22"/>
      <c r="M51" s="22"/>
      <c r="N51" s="22"/>
      <c r="O51" s="22"/>
      <c r="P51" s="23"/>
      <c r="Q51" s="22">
        <f t="shared" si="3"/>
        <v>125.33</v>
      </c>
      <c r="R51" s="25">
        <f t="shared" si="4"/>
        <v>3</v>
      </c>
      <c r="S51" s="25">
        <f t="shared" si="5"/>
        <v>5.0332246125123401</v>
      </c>
      <c r="T51" s="26">
        <f t="shared" si="6"/>
        <v>4.0159775093850953</v>
      </c>
      <c r="U51" s="26" t="str">
        <f t="shared" si="7"/>
        <v>ОДН</v>
      </c>
      <c r="V51" s="27">
        <f t="shared" si="8"/>
        <v>62665</v>
      </c>
    </row>
    <row r="52" spans="1:22" ht="27" customHeight="1" x14ac:dyDescent="0.25">
      <c r="A52" s="18">
        <v>40</v>
      </c>
      <c r="B52" s="44" t="s">
        <v>78</v>
      </c>
      <c r="C52" s="67" t="s">
        <v>37</v>
      </c>
      <c r="D52" s="20">
        <v>2000</v>
      </c>
      <c r="E52" s="42">
        <v>15</v>
      </c>
      <c r="F52" s="43">
        <f t="shared" si="0"/>
        <v>30000</v>
      </c>
      <c r="G52" s="21">
        <v>15.75</v>
      </c>
      <c r="H52" s="23">
        <f t="shared" si="1"/>
        <v>31500</v>
      </c>
      <c r="I52" s="21">
        <v>16</v>
      </c>
      <c r="J52" s="43">
        <f t="shared" si="2"/>
        <v>32000</v>
      </c>
      <c r="K52" s="24"/>
      <c r="L52" s="22"/>
      <c r="M52" s="22"/>
      <c r="N52" s="22"/>
      <c r="O52" s="22"/>
      <c r="P52" s="23"/>
      <c r="Q52" s="22">
        <f t="shared" si="3"/>
        <v>15.58</v>
      </c>
      <c r="R52" s="25">
        <f t="shared" si="4"/>
        <v>3</v>
      </c>
      <c r="S52" s="25">
        <f t="shared" si="5"/>
        <v>0.52043251243557032</v>
      </c>
      <c r="T52" s="26">
        <f t="shared" si="6"/>
        <v>3.3403883981743925</v>
      </c>
      <c r="U52" s="26" t="str">
        <f t="shared" si="7"/>
        <v>ОДН</v>
      </c>
      <c r="V52" s="27">
        <f t="shared" si="8"/>
        <v>31160</v>
      </c>
    </row>
    <row r="53" spans="1:22" ht="27" customHeight="1" x14ac:dyDescent="0.25">
      <c r="A53" s="18">
        <v>41</v>
      </c>
      <c r="B53" s="44" t="s">
        <v>79</v>
      </c>
      <c r="C53" s="67" t="s">
        <v>37</v>
      </c>
      <c r="D53" s="20">
        <v>2000</v>
      </c>
      <c r="E53" s="42">
        <v>25</v>
      </c>
      <c r="F53" s="43">
        <f t="shared" si="0"/>
        <v>50000</v>
      </c>
      <c r="G53" s="21">
        <v>26.25</v>
      </c>
      <c r="H53" s="23">
        <f t="shared" si="1"/>
        <v>52500</v>
      </c>
      <c r="I53" s="21">
        <v>30</v>
      </c>
      <c r="J53" s="43">
        <f t="shared" si="2"/>
        <v>60000</v>
      </c>
      <c r="K53" s="24"/>
      <c r="L53" s="22"/>
      <c r="M53" s="22"/>
      <c r="N53" s="22"/>
      <c r="O53" s="22"/>
      <c r="P53" s="23"/>
      <c r="Q53" s="22">
        <f t="shared" si="3"/>
        <v>27.08</v>
      </c>
      <c r="R53" s="25">
        <f t="shared" si="4"/>
        <v>3</v>
      </c>
      <c r="S53" s="25">
        <f t="shared" si="5"/>
        <v>2.6020857018937713</v>
      </c>
      <c r="T53" s="26">
        <f t="shared" si="6"/>
        <v>9.6088836849843844</v>
      </c>
      <c r="U53" s="26" t="str">
        <f t="shared" si="7"/>
        <v>ОДН</v>
      </c>
      <c r="V53" s="27">
        <f t="shared" si="8"/>
        <v>54160</v>
      </c>
    </row>
    <row r="54" spans="1:22" ht="27" customHeight="1" x14ac:dyDescent="0.25">
      <c r="A54" s="18">
        <v>42</v>
      </c>
      <c r="B54" s="44" t="s">
        <v>80</v>
      </c>
      <c r="C54" s="67" t="s">
        <v>37</v>
      </c>
      <c r="D54" s="20">
        <v>30</v>
      </c>
      <c r="E54" s="42">
        <v>168</v>
      </c>
      <c r="F54" s="43">
        <f t="shared" si="0"/>
        <v>5040</v>
      </c>
      <c r="G54" s="21">
        <v>176</v>
      </c>
      <c r="H54" s="23">
        <f t="shared" si="1"/>
        <v>5280</v>
      </c>
      <c r="I54" s="21">
        <v>185</v>
      </c>
      <c r="J54" s="43">
        <f t="shared" si="2"/>
        <v>5550</v>
      </c>
      <c r="K54" s="24"/>
      <c r="L54" s="22"/>
      <c r="M54" s="22"/>
      <c r="N54" s="22"/>
      <c r="O54" s="22"/>
      <c r="P54" s="23"/>
      <c r="Q54" s="22">
        <f t="shared" si="3"/>
        <v>176.33</v>
      </c>
      <c r="R54" s="25">
        <f t="shared" si="4"/>
        <v>3</v>
      </c>
      <c r="S54" s="25">
        <f t="shared" si="5"/>
        <v>8.504901527942577</v>
      </c>
      <c r="T54" s="26">
        <f t="shared" si="6"/>
        <v>4.8232867509457131</v>
      </c>
      <c r="U54" s="26" t="str">
        <f t="shared" si="7"/>
        <v>ОДН</v>
      </c>
      <c r="V54" s="27">
        <f t="shared" si="8"/>
        <v>5289.9000000000005</v>
      </c>
    </row>
    <row r="55" spans="1:22" ht="27" customHeight="1" x14ac:dyDescent="0.25">
      <c r="A55" s="18">
        <v>43</v>
      </c>
      <c r="B55" s="44" t="s">
        <v>81</v>
      </c>
      <c r="C55" s="67" t="s">
        <v>37</v>
      </c>
      <c r="D55" s="20">
        <v>400</v>
      </c>
      <c r="E55" s="42">
        <v>170</v>
      </c>
      <c r="F55" s="43">
        <f t="shared" si="0"/>
        <v>68000</v>
      </c>
      <c r="G55" s="21">
        <v>178</v>
      </c>
      <c r="H55" s="23">
        <f t="shared" si="1"/>
        <v>71200</v>
      </c>
      <c r="I55" s="21">
        <v>185</v>
      </c>
      <c r="J55" s="43">
        <f t="shared" si="2"/>
        <v>74000</v>
      </c>
      <c r="K55" s="24"/>
      <c r="L55" s="22"/>
      <c r="M55" s="22"/>
      <c r="N55" s="22"/>
      <c r="O55" s="22"/>
      <c r="P55" s="23"/>
      <c r="Q55" s="22">
        <f t="shared" si="3"/>
        <v>177.67</v>
      </c>
      <c r="R55" s="25">
        <f t="shared" si="4"/>
        <v>3</v>
      </c>
      <c r="S55" s="25">
        <f t="shared" si="5"/>
        <v>7.5055546097540313</v>
      </c>
      <c r="T55" s="26">
        <f t="shared" si="6"/>
        <v>4.2244355320279352</v>
      </c>
      <c r="U55" s="26" t="str">
        <f t="shared" si="7"/>
        <v>ОДН</v>
      </c>
      <c r="V55" s="27">
        <f t="shared" si="8"/>
        <v>71068</v>
      </c>
    </row>
    <row r="56" spans="1:22" ht="27" customHeight="1" x14ac:dyDescent="0.25">
      <c r="A56" s="18">
        <v>44</v>
      </c>
      <c r="B56" s="44" t="s">
        <v>82</v>
      </c>
      <c r="C56" s="67" t="s">
        <v>72</v>
      </c>
      <c r="D56" s="20">
        <v>6</v>
      </c>
      <c r="E56" s="42">
        <v>150</v>
      </c>
      <c r="F56" s="43">
        <f t="shared" si="0"/>
        <v>900</v>
      </c>
      <c r="G56" s="21">
        <v>157</v>
      </c>
      <c r="H56" s="23">
        <f t="shared" si="1"/>
        <v>942</v>
      </c>
      <c r="I56" s="21">
        <v>160</v>
      </c>
      <c r="J56" s="43">
        <f t="shared" si="2"/>
        <v>960</v>
      </c>
      <c r="K56" s="24"/>
      <c r="L56" s="22"/>
      <c r="M56" s="22"/>
      <c r="N56" s="22"/>
      <c r="O56" s="22"/>
      <c r="P56" s="23"/>
      <c r="Q56" s="22">
        <f t="shared" si="3"/>
        <v>155.66999999999999</v>
      </c>
      <c r="R56" s="25">
        <f t="shared" si="4"/>
        <v>3</v>
      </c>
      <c r="S56" s="25">
        <f t="shared" si="5"/>
        <v>5.1316030633711334</v>
      </c>
      <c r="T56" s="26">
        <f t="shared" si="6"/>
        <v>3.2964624290943241</v>
      </c>
      <c r="U56" s="26" t="str">
        <f t="shared" si="7"/>
        <v>ОДН</v>
      </c>
      <c r="V56" s="27">
        <f t="shared" si="8"/>
        <v>934.02</v>
      </c>
    </row>
    <row r="57" spans="1:22" ht="27" customHeight="1" x14ac:dyDescent="0.25">
      <c r="A57" s="18">
        <v>45</v>
      </c>
      <c r="B57" s="44" t="s">
        <v>83</v>
      </c>
      <c r="C57" s="67" t="s">
        <v>37</v>
      </c>
      <c r="D57" s="20">
        <v>50</v>
      </c>
      <c r="E57" s="42">
        <v>107</v>
      </c>
      <c r="F57" s="43">
        <f t="shared" si="0"/>
        <v>5350</v>
      </c>
      <c r="G57" s="21">
        <v>112</v>
      </c>
      <c r="H57" s="23">
        <f t="shared" si="1"/>
        <v>5600</v>
      </c>
      <c r="I57" s="21">
        <v>120</v>
      </c>
      <c r="J57" s="43">
        <f t="shared" si="2"/>
        <v>6000</v>
      </c>
      <c r="K57" s="24"/>
      <c r="L57" s="22"/>
      <c r="M57" s="22"/>
      <c r="N57" s="22"/>
      <c r="O57" s="22"/>
      <c r="P57" s="23"/>
      <c r="Q57" s="22">
        <f t="shared" si="3"/>
        <v>113</v>
      </c>
      <c r="R57" s="25">
        <f t="shared" si="4"/>
        <v>3</v>
      </c>
      <c r="S57" s="25">
        <f t="shared" si="5"/>
        <v>6.5574385243020004</v>
      </c>
      <c r="T57" s="26">
        <f t="shared" si="6"/>
        <v>5.803042941860177</v>
      </c>
      <c r="U57" s="26" t="str">
        <f t="shared" si="7"/>
        <v>ОДН</v>
      </c>
      <c r="V57" s="27">
        <f t="shared" si="8"/>
        <v>5650</v>
      </c>
    </row>
    <row r="58" spans="1:22" ht="27" customHeight="1" x14ac:dyDescent="0.25">
      <c r="A58" s="18">
        <v>46</v>
      </c>
      <c r="B58" s="44" t="s">
        <v>84</v>
      </c>
      <c r="C58" s="67" t="s">
        <v>37</v>
      </c>
      <c r="D58" s="20">
        <v>50</v>
      </c>
      <c r="E58" s="42">
        <v>88</v>
      </c>
      <c r="F58" s="43">
        <f t="shared" si="0"/>
        <v>4400</v>
      </c>
      <c r="G58" s="21">
        <v>92</v>
      </c>
      <c r="H58" s="23">
        <f t="shared" si="1"/>
        <v>4600</v>
      </c>
      <c r="I58" s="21">
        <v>100</v>
      </c>
      <c r="J58" s="43">
        <f t="shared" si="2"/>
        <v>5000</v>
      </c>
      <c r="K58" s="24"/>
      <c r="L58" s="22"/>
      <c r="M58" s="22"/>
      <c r="N58" s="22"/>
      <c r="O58" s="22"/>
      <c r="P58" s="23"/>
      <c r="Q58" s="22">
        <f t="shared" si="3"/>
        <v>93.33</v>
      </c>
      <c r="R58" s="25">
        <f t="shared" si="4"/>
        <v>3</v>
      </c>
      <c r="S58" s="25">
        <f t="shared" si="5"/>
        <v>6.110102290469448</v>
      </c>
      <c r="T58" s="26">
        <f t="shared" si="6"/>
        <v>6.5467719816451817</v>
      </c>
      <c r="U58" s="26" t="str">
        <f t="shared" si="7"/>
        <v>ОДН</v>
      </c>
      <c r="V58" s="27">
        <f t="shared" si="8"/>
        <v>4666.5</v>
      </c>
    </row>
    <row r="59" spans="1:22" ht="27" customHeight="1" x14ac:dyDescent="0.25">
      <c r="A59" s="18">
        <v>47</v>
      </c>
      <c r="B59" s="44" t="s">
        <v>85</v>
      </c>
      <c r="C59" s="67" t="s">
        <v>37</v>
      </c>
      <c r="D59" s="20">
        <v>50</v>
      </c>
      <c r="E59" s="42">
        <v>150</v>
      </c>
      <c r="F59" s="43">
        <f t="shared" si="0"/>
        <v>7500</v>
      </c>
      <c r="G59" s="21">
        <v>157</v>
      </c>
      <c r="H59" s="23">
        <f t="shared" si="1"/>
        <v>7850</v>
      </c>
      <c r="I59" s="21">
        <v>170</v>
      </c>
      <c r="J59" s="43">
        <f t="shared" si="2"/>
        <v>8500</v>
      </c>
      <c r="K59" s="24"/>
      <c r="L59" s="22"/>
      <c r="M59" s="22"/>
      <c r="N59" s="22"/>
      <c r="O59" s="22"/>
      <c r="P59" s="23"/>
      <c r="Q59" s="22">
        <f t="shared" si="3"/>
        <v>159</v>
      </c>
      <c r="R59" s="25">
        <f t="shared" si="4"/>
        <v>3</v>
      </c>
      <c r="S59" s="25">
        <f t="shared" si="5"/>
        <v>10.148891565092219</v>
      </c>
      <c r="T59" s="26">
        <f t="shared" si="6"/>
        <v>6.382950669869321</v>
      </c>
      <c r="U59" s="26" t="str">
        <f t="shared" si="7"/>
        <v>ОДН</v>
      </c>
      <c r="V59" s="27">
        <f t="shared" si="8"/>
        <v>7950</v>
      </c>
    </row>
    <row r="60" spans="1:22" ht="27" customHeight="1" x14ac:dyDescent="0.25">
      <c r="A60" s="18">
        <v>48</v>
      </c>
      <c r="B60" s="44" t="s">
        <v>86</v>
      </c>
      <c r="C60" s="67" t="s">
        <v>37</v>
      </c>
      <c r="D60" s="20">
        <v>30</v>
      </c>
      <c r="E60" s="42">
        <v>80</v>
      </c>
      <c r="F60" s="43">
        <f t="shared" si="0"/>
        <v>2400</v>
      </c>
      <c r="G60" s="21">
        <v>84</v>
      </c>
      <c r="H60" s="23">
        <f t="shared" si="1"/>
        <v>2520</v>
      </c>
      <c r="I60" s="21">
        <v>95</v>
      </c>
      <c r="J60" s="43">
        <f t="shared" si="2"/>
        <v>2850</v>
      </c>
      <c r="K60" s="24"/>
      <c r="L60" s="22"/>
      <c r="M60" s="22"/>
      <c r="N60" s="22"/>
      <c r="O60" s="22"/>
      <c r="P60" s="23"/>
      <c r="Q60" s="22">
        <f t="shared" si="3"/>
        <v>86.33</v>
      </c>
      <c r="R60" s="25">
        <f t="shared" si="4"/>
        <v>3</v>
      </c>
      <c r="S60" s="25">
        <f t="shared" si="5"/>
        <v>7.7674545380066435</v>
      </c>
      <c r="T60" s="26">
        <f t="shared" si="6"/>
        <v>8.9973989783466291</v>
      </c>
      <c r="U60" s="26" t="str">
        <f t="shared" si="7"/>
        <v>ОДН</v>
      </c>
      <c r="V60" s="27">
        <f t="shared" si="8"/>
        <v>2589.9</v>
      </c>
    </row>
    <row r="61" spans="1:22" ht="27" customHeight="1" x14ac:dyDescent="0.25">
      <c r="A61" s="18">
        <v>49</v>
      </c>
      <c r="B61" s="44" t="s">
        <v>87</v>
      </c>
      <c r="C61" s="67" t="s">
        <v>72</v>
      </c>
      <c r="D61" s="20">
        <v>7</v>
      </c>
      <c r="E61" s="42">
        <v>400</v>
      </c>
      <c r="F61" s="43">
        <f t="shared" si="0"/>
        <v>2800</v>
      </c>
      <c r="G61" s="21">
        <v>420</v>
      </c>
      <c r="H61" s="23">
        <f t="shared" si="1"/>
        <v>2940</v>
      </c>
      <c r="I61" s="21">
        <v>430</v>
      </c>
      <c r="J61" s="43">
        <f t="shared" si="2"/>
        <v>3010</v>
      </c>
      <c r="K61" s="24"/>
      <c r="L61" s="22"/>
      <c r="M61" s="22"/>
      <c r="N61" s="22"/>
      <c r="O61" s="22"/>
      <c r="P61" s="23"/>
      <c r="Q61" s="22">
        <f t="shared" si="3"/>
        <v>416.67</v>
      </c>
      <c r="R61" s="25">
        <f t="shared" si="4"/>
        <v>3</v>
      </c>
      <c r="S61" s="25">
        <f t="shared" si="5"/>
        <v>15.275252862064182</v>
      </c>
      <c r="T61" s="26">
        <f t="shared" si="6"/>
        <v>3.6660313586445343</v>
      </c>
      <c r="U61" s="26" t="str">
        <f t="shared" si="7"/>
        <v>ОДН</v>
      </c>
      <c r="V61" s="27">
        <f t="shared" si="8"/>
        <v>2916.69</v>
      </c>
    </row>
    <row r="62" spans="1:22" ht="27" customHeight="1" x14ac:dyDescent="0.25">
      <c r="A62" s="18">
        <v>50</v>
      </c>
      <c r="B62" s="44" t="s">
        <v>88</v>
      </c>
      <c r="C62" s="67" t="s">
        <v>72</v>
      </c>
      <c r="D62" s="20">
        <v>200</v>
      </c>
      <c r="E62" s="42">
        <v>320</v>
      </c>
      <c r="F62" s="43">
        <f t="shared" ref="F62" si="9">E62*D62</f>
        <v>64000</v>
      </c>
      <c r="G62" s="21">
        <v>336</v>
      </c>
      <c r="H62" s="23">
        <f t="shared" ref="H62" si="10">G62*D62</f>
        <v>67200</v>
      </c>
      <c r="I62" s="21">
        <v>350</v>
      </c>
      <c r="J62" s="43">
        <f t="shared" ref="J62" si="11">I62*D62</f>
        <v>70000</v>
      </c>
      <c r="K62" s="24"/>
      <c r="L62" s="22"/>
      <c r="M62" s="22"/>
      <c r="N62" s="22"/>
      <c r="O62" s="22"/>
      <c r="P62" s="23"/>
      <c r="Q62" s="22">
        <f>ROUND(AVERAGE(E62,G62,I62,K62,M62),2)</f>
        <v>335.33</v>
      </c>
      <c r="R62" s="25">
        <f t="shared" ref="R62" si="12">COUNTA(E62,G62,I62,K62,M62)</f>
        <v>3</v>
      </c>
      <c r="S62" s="25">
        <f>SQRT((IF(E62&gt;0,POWER(E62-Q62,2),0)+IF(G62&gt;0,POWER(G62-Q62,2),0)+IF(I62&gt;0,POWER(I62-Q62,2),0)+IF(K62&gt;0,POWER(K62-Q62,2),0)+IF(M62&gt;0,POWER(M62-Q62,2),0))/(R62-1))</f>
        <v>15.01110755407475</v>
      </c>
      <c r="T62" s="26">
        <f>S62/Q62*100</f>
        <v>4.4765179238585127</v>
      </c>
      <c r="U62" s="26" t="str">
        <f t="shared" ref="U62" si="13">IF(T62&lt;33,$U$8,$U$9)</f>
        <v>ОДН</v>
      </c>
      <c r="V62" s="27">
        <f t="shared" ref="V62" si="14">D62*Q62</f>
        <v>67066</v>
      </c>
    </row>
    <row r="63" spans="1:22" ht="27" customHeight="1" x14ac:dyDescent="0.25">
      <c r="A63" s="18">
        <v>51</v>
      </c>
      <c r="B63" s="44" t="s">
        <v>89</v>
      </c>
      <c r="C63" s="67" t="s">
        <v>72</v>
      </c>
      <c r="D63" s="20">
        <v>30</v>
      </c>
      <c r="E63" s="42">
        <v>240</v>
      </c>
      <c r="F63" s="43">
        <f t="shared" ref="F63:F102" si="15">E63*D63</f>
        <v>7200</v>
      </c>
      <c r="G63" s="21">
        <v>252</v>
      </c>
      <c r="H63" s="23">
        <f t="shared" ref="H63:H102" si="16">G63*D63</f>
        <v>7560</v>
      </c>
      <c r="I63" s="21">
        <v>270</v>
      </c>
      <c r="J63" s="43">
        <f t="shared" ref="J63:J102" si="17">I63*D63</f>
        <v>8100</v>
      </c>
      <c r="K63" s="24"/>
      <c r="L63" s="22"/>
      <c r="M63" s="22"/>
      <c r="N63" s="22"/>
      <c r="O63" s="22"/>
      <c r="P63" s="23"/>
      <c r="Q63" s="22">
        <f t="shared" ref="Q63:Q102" si="18">ROUND(AVERAGE(E63,G63,I63,K63,M63),2)</f>
        <v>254</v>
      </c>
      <c r="R63" s="25">
        <f t="shared" ref="R63:R102" si="19">COUNTA(E63,G63,I63,K63,M63)</f>
        <v>3</v>
      </c>
      <c r="S63" s="25">
        <f t="shared" ref="S63:S102" si="20">SQRT((IF(E63&gt;0,POWER(E63-Q63,2),0)+IF(G63&gt;0,POWER(G63-Q63,2),0)+IF(I63&gt;0,POWER(I63-Q63,2),0)+IF(K63&gt;0,POWER(K63-Q63,2),0)+IF(M63&gt;0,POWER(M63-Q63,2),0))/(R63-1))</f>
        <v>15.0996688705415</v>
      </c>
      <c r="T63" s="26">
        <f t="shared" ref="T63:T102" si="21">S63/Q63*100</f>
        <v>5.9447515238352358</v>
      </c>
      <c r="U63" s="26" t="str">
        <f t="shared" ref="U63:U102" si="22">IF(T63&lt;33,$U$8,$U$9)</f>
        <v>ОДН</v>
      </c>
      <c r="V63" s="27">
        <f t="shared" ref="V63:V102" si="23">D63*Q63</f>
        <v>7620</v>
      </c>
    </row>
    <row r="64" spans="1:22" ht="27" customHeight="1" x14ac:dyDescent="0.25">
      <c r="A64" s="18">
        <v>52</v>
      </c>
      <c r="B64" s="44" t="s">
        <v>90</v>
      </c>
      <c r="C64" s="67" t="s">
        <v>72</v>
      </c>
      <c r="D64" s="20">
        <v>50</v>
      </c>
      <c r="E64" s="42">
        <v>165</v>
      </c>
      <c r="F64" s="43">
        <f t="shared" si="15"/>
        <v>8250</v>
      </c>
      <c r="G64" s="21">
        <v>173</v>
      </c>
      <c r="H64" s="23">
        <f t="shared" si="16"/>
        <v>8650</v>
      </c>
      <c r="I64" s="21">
        <v>185</v>
      </c>
      <c r="J64" s="43">
        <f t="shared" si="17"/>
        <v>9250</v>
      </c>
      <c r="K64" s="24"/>
      <c r="L64" s="22"/>
      <c r="M64" s="22"/>
      <c r="N64" s="22"/>
      <c r="O64" s="22"/>
      <c r="P64" s="23"/>
      <c r="Q64" s="22">
        <f t="shared" si="18"/>
        <v>174.33</v>
      </c>
      <c r="R64" s="25">
        <f t="shared" si="19"/>
        <v>3</v>
      </c>
      <c r="S64" s="25">
        <f t="shared" si="20"/>
        <v>10.066446741527022</v>
      </c>
      <c r="T64" s="26">
        <f t="shared" si="21"/>
        <v>5.7743628414656234</v>
      </c>
      <c r="U64" s="26" t="str">
        <f t="shared" si="22"/>
        <v>ОДН</v>
      </c>
      <c r="V64" s="27">
        <f t="shared" si="23"/>
        <v>8716.5</v>
      </c>
    </row>
    <row r="65" spans="1:22" s="71" customFormat="1" ht="27" customHeight="1" x14ac:dyDescent="0.25">
      <c r="A65" s="18">
        <v>53</v>
      </c>
      <c r="B65" s="68" t="s">
        <v>91</v>
      </c>
      <c r="C65" s="67" t="s">
        <v>72</v>
      </c>
      <c r="D65" s="47">
        <v>30</v>
      </c>
      <c r="E65" s="42">
        <v>1500</v>
      </c>
      <c r="F65" s="43">
        <f t="shared" si="15"/>
        <v>45000</v>
      </c>
      <c r="G65" s="21">
        <v>1575</v>
      </c>
      <c r="H65" s="23">
        <f t="shared" si="16"/>
        <v>47250</v>
      </c>
      <c r="I65" s="21">
        <v>1600</v>
      </c>
      <c r="J65" s="43">
        <f t="shared" si="17"/>
        <v>48000</v>
      </c>
      <c r="K65" s="42"/>
      <c r="L65" s="43"/>
      <c r="M65" s="43"/>
      <c r="N65" s="43"/>
      <c r="O65" s="43"/>
      <c r="P65" s="23"/>
      <c r="Q65" s="43">
        <f t="shared" si="18"/>
        <v>1558.33</v>
      </c>
      <c r="R65" s="69">
        <f t="shared" si="19"/>
        <v>3</v>
      </c>
      <c r="S65" s="69">
        <f t="shared" si="20"/>
        <v>52.041650146781478</v>
      </c>
      <c r="T65" s="26">
        <f t="shared" si="21"/>
        <v>3.3395782758967276</v>
      </c>
      <c r="U65" s="26" t="str">
        <f t="shared" si="22"/>
        <v>ОДН</v>
      </c>
      <c r="V65" s="70">
        <f t="shared" si="23"/>
        <v>46749.899999999994</v>
      </c>
    </row>
    <row r="66" spans="1:22" ht="27" customHeight="1" x14ac:dyDescent="0.25">
      <c r="A66" s="18">
        <v>54</v>
      </c>
      <c r="B66" s="44" t="s">
        <v>92</v>
      </c>
      <c r="C66" s="67" t="s">
        <v>72</v>
      </c>
      <c r="D66" s="47">
        <v>10</v>
      </c>
      <c r="E66" s="42">
        <v>1000</v>
      </c>
      <c r="F66" s="43">
        <f t="shared" si="15"/>
        <v>10000</v>
      </c>
      <c r="G66" s="21">
        <v>1050</v>
      </c>
      <c r="H66" s="23">
        <f t="shared" si="16"/>
        <v>10500</v>
      </c>
      <c r="I66" s="21">
        <v>1100</v>
      </c>
      <c r="J66" s="43">
        <f t="shared" si="17"/>
        <v>11000</v>
      </c>
      <c r="K66" s="24"/>
      <c r="L66" s="22"/>
      <c r="M66" s="22"/>
      <c r="N66" s="22"/>
      <c r="O66" s="22"/>
      <c r="P66" s="23"/>
      <c r="Q66" s="22">
        <f t="shared" si="18"/>
        <v>1050</v>
      </c>
      <c r="R66" s="25">
        <f t="shared" si="19"/>
        <v>3</v>
      </c>
      <c r="S66" s="25">
        <f t="shared" si="20"/>
        <v>50</v>
      </c>
      <c r="T66" s="26">
        <f t="shared" si="21"/>
        <v>4.7619047619047619</v>
      </c>
      <c r="U66" s="26" t="str">
        <f t="shared" si="22"/>
        <v>ОДН</v>
      </c>
      <c r="V66" s="27">
        <f t="shared" si="23"/>
        <v>10500</v>
      </c>
    </row>
    <row r="67" spans="1:22" ht="27" customHeight="1" x14ac:dyDescent="0.25">
      <c r="A67" s="18">
        <v>55</v>
      </c>
      <c r="B67" s="44" t="s">
        <v>93</v>
      </c>
      <c r="C67" s="67" t="s">
        <v>37</v>
      </c>
      <c r="D67" s="20">
        <v>12</v>
      </c>
      <c r="E67" s="42">
        <v>54</v>
      </c>
      <c r="F67" s="43">
        <f t="shared" si="15"/>
        <v>648</v>
      </c>
      <c r="G67" s="21">
        <v>56</v>
      </c>
      <c r="H67" s="23">
        <f t="shared" si="16"/>
        <v>672</v>
      </c>
      <c r="I67" s="21">
        <v>70</v>
      </c>
      <c r="J67" s="43">
        <f t="shared" si="17"/>
        <v>840</v>
      </c>
      <c r="K67" s="24"/>
      <c r="L67" s="22"/>
      <c r="M67" s="22"/>
      <c r="N67" s="22"/>
      <c r="O67" s="22"/>
      <c r="P67" s="23"/>
      <c r="Q67" s="22">
        <f t="shared" si="18"/>
        <v>60</v>
      </c>
      <c r="R67" s="25">
        <f t="shared" si="19"/>
        <v>3</v>
      </c>
      <c r="S67" s="25">
        <f t="shared" si="20"/>
        <v>8.717797887081348</v>
      </c>
      <c r="T67" s="26">
        <f t="shared" si="21"/>
        <v>14.529663145135579</v>
      </c>
      <c r="U67" s="26" t="str">
        <f t="shared" si="22"/>
        <v>ОДН</v>
      </c>
      <c r="V67" s="27">
        <f t="shared" si="23"/>
        <v>720</v>
      </c>
    </row>
    <row r="68" spans="1:22" ht="27" customHeight="1" x14ac:dyDescent="0.25">
      <c r="A68" s="18">
        <v>56</v>
      </c>
      <c r="B68" s="44" t="s">
        <v>94</v>
      </c>
      <c r="C68" s="67" t="s">
        <v>37</v>
      </c>
      <c r="D68" s="20">
        <v>1000</v>
      </c>
      <c r="E68" s="42">
        <v>50</v>
      </c>
      <c r="F68" s="43">
        <f t="shared" si="15"/>
        <v>50000</v>
      </c>
      <c r="G68" s="21">
        <v>52</v>
      </c>
      <c r="H68" s="23">
        <f t="shared" si="16"/>
        <v>52000</v>
      </c>
      <c r="I68" s="21">
        <v>60</v>
      </c>
      <c r="J68" s="43">
        <f t="shared" si="17"/>
        <v>60000</v>
      </c>
      <c r="K68" s="24"/>
      <c r="L68" s="22"/>
      <c r="M68" s="22"/>
      <c r="N68" s="22"/>
      <c r="O68" s="22"/>
      <c r="P68" s="23"/>
      <c r="Q68" s="22">
        <f t="shared" si="18"/>
        <v>54</v>
      </c>
      <c r="R68" s="25">
        <f t="shared" si="19"/>
        <v>3</v>
      </c>
      <c r="S68" s="25">
        <f t="shared" si="20"/>
        <v>5.2915026221291814</v>
      </c>
      <c r="T68" s="26">
        <f t="shared" si="21"/>
        <v>9.7990789298688536</v>
      </c>
      <c r="U68" s="26" t="str">
        <f t="shared" si="22"/>
        <v>ОДН</v>
      </c>
      <c r="V68" s="27">
        <f t="shared" si="23"/>
        <v>54000</v>
      </c>
    </row>
    <row r="69" spans="1:22" ht="27" customHeight="1" x14ac:dyDescent="0.25">
      <c r="A69" s="18">
        <v>57</v>
      </c>
      <c r="B69" s="44" t="s">
        <v>95</v>
      </c>
      <c r="C69" s="67" t="s">
        <v>37</v>
      </c>
      <c r="D69" s="20">
        <v>20</v>
      </c>
      <c r="E69" s="42">
        <v>110</v>
      </c>
      <c r="F69" s="43">
        <f t="shared" si="15"/>
        <v>2200</v>
      </c>
      <c r="G69" s="21">
        <v>115</v>
      </c>
      <c r="H69" s="23">
        <f t="shared" si="16"/>
        <v>2300</v>
      </c>
      <c r="I69" s="21">
        <v>120</v>
      </c>
      <c r="J69" s="43">
        <f t="shared" si="17"/>
        <v>2400</v>
      </c>
      <c r="K69" s="24"/>
      <c r="L69" s="22"/>
      <c r="M69" s="22"/>
      <c r="N69" s="22"/>
      <c r="O69" s="22"/>
      <c r="P69" s="23"/>
      <c r="Q69" s="22">
        <f t="shared" si="18"/>
        <v>115</v>
      </c>
      <c r="R69" s="25">
        <f t="shared" si="19"/>
        <v>3</v>
      </c>
      <c r="S69" s="25">
        <f t="shared" si="20"/>
        <v>5</v>
      </c>
      <c r="T69" s="26">
        <f t="shared" si="21"/>
        <v>4.3478260869565215</v>
      </c>
      <c r="U69" s="26" t="str">
        <f t="shared" si="22"/>
        <v>ОДН</v>
      </c>
      <c r="V69" s="27">
        <f t="shared" si="23"/>
        <v>2300</v>
      </c>
    </row>
    <row r="70" spans="1:22" ht="27" customHeight="1" x14ac:dyDescent="0.25">
      <c r="A70" s="18">
        <v>58</v>
      </c>
      <c r="B70" s="44" t="s">
        <v>96</v>
      </c>
      <c r="C70" s="67" t="s">
        <v>72</v>
      </c>
      <c r="D70" s="47">
        <v>50</v>
      </c>
      <c r="E70" s="42">
        <v>1800</v>
      </c>
      <c r="F70" s="43">
        <f t="shared" si="15"/>
        <v>90000</v>
      </c>
      <c r="G70" s="21">
        <v>1890</v>
      </c>
      <c r="H70" s="23">
        <f t="shared" si="16"/>
        <v>94500</v>
      </c>
      <c r="I70" s="21">
        <v>1900</v>
      </c>
      <c r="J70" s="43">
        <f t="shared" si="17"/>
        <v>95000</v>
      </c>
      <c r="K70" s="24"/>
      <c r="L70" s="22"/>
      <c r="M70" s="22"/>
      <c r="N70" s="22"/>
      <c r="O70" s="22"/>
      <c r="P70" s="23"/>
      <c r="Q70" s="22">
        <f t="shared" si="18"/>
        <v>1863.33</v>
      </c>
      <c r="R70" s="25">
        <f t="shared" si="19"/>
        <v>3</v>
      </c>
      <c r="S70" s="25">
        <f t="shared" si="20"/>
        <v>55.075705624167909</v>
      </c>
      <c r="T70" s="26">
        <f t="shared" si="21"/>
        <v>2.9557676645665509</v>
      </c>
      <c r="U70" s="26" t="str">
        <f t="shared" si="22"/>
        <v>ОДН</v>
      </c>
      <c r="V70" s="27">
        <f t="shared" si="23"/>
        <v>93166.5</v>
      </c>
    </row>
    <row r="71" spans="1:22" ht="27" customHeight="1" x14ac:dyDescent="0.25">
      <c r="A71" s="18">
        <v>59</v>
      </c>
      <c r="B71" s="44" t="s">
        <v>97</v>
      </c>
      <c r="C71" s="67" t="s">
        <v>72</v>
      </c>
      <c r="D71" s="20">
        <v>10</v>
      </c>
      <c r="E71" s="42">
        <v>20</v>
      </c>
      <c r="F71" s="43">
        <f t="shared" si="15"/>
        <v>200</v>
      </c>
      <c r="G71" s="21">
        <v>21</v>
      </c>
      <c r="H71" s="23">
        <f t="shared" si="16"/>
        <v>210</v>
      </c>
      <c r="I71" s="21">
        <v>23</v>
      </c>
      <c r="J71" s="43">
        <f t="shared" si="17"/>
        <v>230</v>
      </c>
      <c r="K71" s="24"/>
      <c r="L71" s="22"/>
      <c r="M71" s="22"/>
      <c r="N71" s="22"/>
      <c r="O71" s="22"/>
      <c r="P71" s="23"/>
      <c r="Q71" s="22">
        <f t="shared" si="18"/>
        <v>21.33</v>
      </c>
      <c r="R71" s="25">
        <f t="shared" si="19"/>
        <v>3</v>
      </c>
      <c r="S71" s="25">
        <f t="shared" si="20"/>
        <v>1.5275306870894607</v>
      </c>
      <c r="T71" s="26">
        <f t="shared" si="21"/>
        <v>7.1614190674611393</v>
      </c>
      <c r="U71" s="26" t="str">
        <f t="shared" si="22"/>
        <v>ОДН</v>
      </c>
      <c r="V71" s="27">
        <f t="shared" si="23"/>
        <v>213.29999999999998</v>
      </c>
    </row>
    <row r="72" spans="1:22" ht="27" customHeight="1" x14ac:dyDescent="0.25">
      <c r="A72" s="18">
        <v>60</v>
      </c>
      <c r="B72" s="44" t="s">
        <v>98</v>
      </c>
      <c r="C72" s="67" t="s">
        <v>72</v>
      </c>
      <c r="D72" s="20">
        <v>15</v>
      </c>
      <c r="E72" s="42">
        <v>1600</v>
      </c>
      <c r="F72" s="43">
        <f t="shared" si="15"/>
        <v>24000</v>
      </c>
      <c r="G72" s="21">
        <v>1680</v>
      </c>
      <c r="H72" s="23">
        <f t="shared" si="16"/>
        <v>25200</v>
      </c>
      <c r="I72" s="21">
        <v>1690</v>
      </c>
      <c r="J72" s="43">
        <f t="shared" si="17"/>
        <v>25350</v>
      </c>
      <c r="K72" s="24"/>
      <c r="L72" s="22"/>
      <c r="M72" s="22"/>
      <c r="N72" s="22"/>
      <c r="O72" s="22"/>
      <c r="P72" s="23"/>
      <c r="Q72" s="22">
        <f t="shared" si="18"/>
        <v>1656.67</v>
      </c>
      <c r="R72" s="25">
        <f t="shared" si="19"/>
        <v>3</v>
      </c>
      <c r="S72" s="25">
        <f t="shared" si="20"/>
        <v>49.328828792096822</v>
      </c>
      <c r="T72" s="26">
        <f t="shared" si="21"/>
        <v>2.9775893081963711</v>
      </c>
      <c r="U72" s="26" t="str">
        <f t="shared" si="22"/>
        <v>ОДН</v>
      </c>
      <c r="V72" s="27">
        <f t="shared" si="23"/>
        <v>24850.050000000003</v>
      </c>
    </row>
    <row r="73" spans="1:22" ht="27" customHeight="1" x14ac:dyDescent="0.25">
      <c r="A73" s="18">
        <v>61</v>
      </c>
      <c r="B73" s="44" t="s">
        <v>99</v>
      </c>
      <c r="C73" s="67" t="s">
        <v>72</v>
      </c>
      <c r="D73" s="47">
        <v>1</v>
      </c>
      <c r="E73" s="42">
        <f>2000</f>
        <v>2000</v>
      </c>
      <c r="F73" s="43">
        <f t="shared" si="15"/>
        <v>2000</v>
      </c>
      <c r="G73" s="21">
        <v>2100</v>
      </c>
      <c r="H73" s="23">
        <f t="shared" si="16"/>
        <v>2100</v>
      </c>
      <c r="I73" s="21">
        <v>2150</v>
      </c>
      <c r="J73" s="43">
        <f t="shared" si="17"/>
        <v>2150</v>
      </c>
      <c r="K73" s="24"/>
      <c r="L73" s="22"/>
      <c r="M73" s="22"/>
      <c r="N73" s="22"/>
      <c r="O73" s="22"/>
      <c r="P73" s="23"/>
      <c r="Q73" s="22">
        <f t="shared" si="18"/>
        <v>2083.33</v>
      </c>
      <c r="R73" s="25">
        <f t="shared" si="19"/>
        <v>3</v>
      </c>
      <c r="S73" s="25">
        <f t="shared" si="20"/>
        <v>76.37626169170629</v>
      </c>
      <c r="T73" s="26">
        <f t="shared" si="21"/>
        <v>3.6660664269081851</v>
      </c>
      <c r="U73" s="26" t="str">
        <f t="shared" si="22"/>
        <v>ОДН</v>
      </c>
      <c r="V73" s="27">
        <f t="shared" si="23"/>
        <v>2083.33</v>
      </c>
    </row>
    <row r="74" spans="1:22" ht="27" customHeight="1" x14ac:dyDescent="0.25">
      <c r="A74" s="18">
        <v>62</v>
      </c>
      <c r="B74" s="44" t="s">
        <v>100</v>
      </c>
      <c r="C74" s="67" t="s">
        <v>72</v>
      </c>
      <c r="D74" s="20">
        <v>10</v>
      </c>
      <c r="E74" s="42">
        <v>1125</v>
      </c>
      <c r="F74" s="43">
        <f t="shared" si="15"/>
        <v>11250</v>
      </c>
      <c r="G74" s="21">
        <v>1181</v>
      </c>
      <c r="H74" s="23">
        <f t="shared" si="16"/>
        <v>11810</v>
      </c>
      <c r="I74" s="21">
        <v>1200</v>
      </c>
      <c r="J74" s="43">
        <f t="shared" si="17"/>
        <v>12000</v>
      </c>
      <c r="K74" s="24"/>
      <c r="L74" s="22"/>
      <c r="M74" s="22"/>
      <c r="N74" s="22"/>
      <c r="O74" s="22"/>
      <c r="P74" s="23"/>
      <c r="Q74" s="22">
        <f t="shared" si="18"/>
        <v>1168.67</v>
      </c>
      <c r="R74" s="25">
        <f t="shared" si="19"/>
        <v>3</v>
      </c>
      <c r="S74" s="25">
        <f t="shared" si="20"/>
        <v>38.991452268413909</v>
      </c>
      <c r="T74" s="26">
        <f t="shared" si="21"/>
        <v>3.3363954125984154</v>
      </c>
      <c r="U74" s="26" t="str">
        <f t="shared" si="22"/>
        <v>ОДН</v>
      </c>
      <c r="V74" s="27">
        <f t="shared" si="23"/>
        <v>11686.7</v>
      </c>
    </row>
    <row r="75" spans="1:22" ht="27" customHeight="1" x14ac:dyDescent="0.25">
      <c r="A75" s="18">
        <v>63</v>
      </c>
      <c r="B75" s="44" t="s">
        <v>101</v>
      </c>
      <c r="C75" s="67" t="s">
        <v>72</v>
      </c>
      <c r="D75" s="20">
        <v>5</v>
      </c>
      <c r="E75" s="42">
        <v>360</v>
      </c>
      <c r="F75" s="43">
        <f t="shared" si="15"/>
        <v>1800</v>
      </c>
      <c r="G75" s="21">
        <v>378</v>
      </c>
      <c r="H75" s="23">
        <f t="shared" si="16"/>
        <v>1890</v>
      </c>
      <c r="I75" s="21">
        <v>380</v>
      </c>
      <c r="J75" s="43">
        <f t="shared" si="17"/>
        <v>1900</v>
      </c>
      <c r="K75" s="24"/>
      <c r="L75" s="22"/>
      <c r="M75" s="22"/>
      <c r="N75" s="22"/>
      <c r="O75" s="22"/>
      <c r="P75" s="23"/>
      <c r="Q75" s="22">
        <f t="shared" si="18"/>
        <v>372.67</v>
      </c>
      <c r="R75" s="25">
        <f t="shared" si="19"/>
        <v>3</v>
      </c>
      <c r="S75" s="25">
        <f t="shared" si="20"/>
        <v>11.015141851106593</v>
      </c>
      <c r="T75" s="26">
        <f t="shared" si="21"/>
        <v>2.9557361341418931</v>
      </c>
      <c r="U75" s="26" t="str">
        <f t="shared" si="22"/>
        <v>ОДН</v>
      </c>
      <c r="V75" s="27">
        <f t="shared" si="23"/>
        <v>1863.3500000000001</v>
      </c>
    </row>
    <row r="76" spans="1:22" ht="27" customHeight="1" x14ac:dyDescent="0.25">
      <c r="A76" s="18">
        <v>64</v>
      </c>
      <c r="B76" s="44" t="s">
        <v>102</v>
      </c>
      <c r="C76" s="67" t="s">
        <v>72</v>
      </c>
      <c r="D76" s="20">
        <v>7</v>
      </c>
      <c r="E76" s="42">
        <v>222</v>
      </c>
      <c r="F76" s="43">
        <f t="shared" si="15"/>
        <v>1554</v>
      </c>
      <c r="G76" s="21">
        <v>233</v>
      </c>
      <c r="H76" s="23">
        <f t="shared" si="16"/>
        <v>1631</v>
      </c>
      <c r="I76" s="21">
        <v>240</v>
      </c>
      <c r="J76" s="43">
        <f t="shared" si="17"/>
        <v>1680</v>
      </c>
      <c r="K76" s="24"/>
      <c r="L76" s="22"/>
      <c r="M76" s="22"/>
      <c r="N76" s="22"/>
      <c r="O76" s="22"/>
      <c r="P76" s="23"/>
      <c r="Q76" s="22">
        <f t="shared" si="18"/>
        <v>231.67</v>
      </c>
      <c r="R76" s="25">
        <f t="shared" si="19"/>
        <v>3</v>
      </c>
      <c r="S76" s="25">
        <f t="shared" si="20"/>
        <v>9.0737726442753672</v>
      </c>
      <c r="T76" s="26">
        <f t="shared" si="21"/>
        <v>3.9166800381039271</v>
      </c>
      <c r="U76" s="26" t="str">
        <f t="shared" si="22"/>
        <v>ОДН</v>
      </c>
      <c r="V76" s="27">
        <f t="shared" si="23"/>
        <v>1621.6899999999998</v>
      </c>
    </row>
    <row r="77" spans="1:22" ht="27" customHeight="1" x14ac:dyDescent="0.25">
      <c r="A77" s="18">
        <v>65</v>
      </c>
      <c r="B77" s="44" t="s">
        <v>103</v>
      </c>
      <c r="C77" s="67" t="s">
        <v>72</v>
      </c>
      <c r="D77" s="20">
        <v>10</v>
      </c>
      <c r="E77" s="42">
        <v>900</v>
      </c>
      <c r="F77" s="43">
        <f t="shared" si="15"/>
        <v>9000</v>
      </c>
      <c r="G77" s="21">
        <v>945</v>
      </c>
      <c r="H77" s="23">
        <f t="shared" si="16"/>
        <v>9450</v>
      </c>
      <c r="I77" s="21">
        <v>950</v>
      </c>
      <c r="J77" s="43">
        <f t="shared" si="17"/>
        <v>9500</v>
      </c>
      <c r="K77" s="24"/>
      <c r="L77" s="22"/>
      <c r="M77" s="22"/>
      <c r="N77" s="22"/>
      <c r="O77" s="22"/>
      <c r="P77" s="23"/>
      <c r="Q77" s="22">
        <f t="shared" si="18"/>
        <v>931.67</v>
      </c>
      <c r="R77" s="25">
        <f t="shared" si="19"/>
        <v>3</v>
      </c>
      <c r="S77" s="25">
        <f t="shared" si="20"/>
        <v>27.537853039044276</v>
      </c>
      <c r="T77" s="26">
        <f t="shared" si="21"/>
        <v>2.9557518261878428</v>
      </c>
      <c r="U77" s="26" t="str">
        <f t="shared" si="22"/>
        <v>ОДН</v>
      </c>
      <c r="V77" s="27">
        <f t="shared" si="23"/>
        <v>9316.6999999999989</v>
      </c>
    </row>
    <row r="78" spans="1:22" ht="27" customHeight="1" x14ac:dyDescent="0.25">
      <c r="A78" s="18">
        <v>66</v>
      </c>
      <c r="B78" s="44" t="s">
        <v>104</v>
      </c>
      <c r="C78" s="67" t="s">
        <v>72</v>
      </c>
      <c r="D78" s="20">
        <v>5</v>
      </c>
      <c r="E78" s="42">
        <v>390</v>
      </c>
      <c r="F78" s="43">
        <f t="shared" si="15"/>
        <v>1950</v>
      </c>
      <c r="G78" s="21">
        <v>410</v>
      </c>
      <c r="H78" s="23">
        <f t="shared" si="16"/>
        <v>2050</v>
      </c>
      <c r="I78" s="21">
        <v>415</v>
      </c>
      <c r="J78" s="43">
        <f t="shared" si="17"/>
        <v>2075</v>
      </c>
      <c r="K78" s="24"/>
      <c r="L78" s="22"/>
      <c r="M78" s="22"/>
      <c r="N78" s="22"/>
      <c r="O78" s="22"/>
      <c r="P78" s="23"/>
      <c r="Q78" s="22">
        <f t="shared" si="18"/>
        <v>405</v>
      </c>
      <c r="R78" s="25">
        <f t="shared" si="19"/>
        <v>3</v>
      </c>
      <c r="S78" s="25">
        <f t="shared" si="20"/>
        <v>13.228756555322953</v>
      </c>
      <c r="T78" s="26">
        <f t="shared" si="21"/>
        <v>3.266359643289618</v>
      </c>
      <c r="U78" s="26" t="str">
        <f t="shared" si="22"/>
        <v>ОДН</v>
      </c>
      <c r="V78" s="27">
        <f t="shared" si="23"/>
        <v>2025</v>
      </c>
    </row>
    <row r="79" spans="1:22" ht="27" customHeight="1" x14ac:dyDescent="0.25">
      <c r="A79" s="18">
        <v>67</v>
      </c>
      <c r="B79" s="44" t="s">
        <v>105</v>
      </c>
      <c r="C79" s="67" t="s">
        <v>72</v>
      </c>
      <c r="D79" s="20">
        <v>30</v>
      </c>
      <c r="E79" s="42">
        <v>65</v>
      </c>
      <c r="F79" s="43">
        <f t="shared" si="15"/>
        <v>1950</v>
      </c>
      <c r="G79" s="21">
        <v>68</v>
      </c>
      <c r="H79" s="23">
        <f t="shared" si="16"/>
        <v>2040</v>
      </c>
      <c r="I79" s="21">
        <v>70</v>
      </c>
      <c r="J79" s="43">
        <f t="shared" si="17"/>
        <v>2100</v>
      </c>
      <c r="K79" s="24"/>
      <c r="L79" s="22"/>
      <c r="M79" s="22"/>
      <c r="N79" s="22"/>
      <c r="O79" s="22"/>
      <c r="P79" s="23"/>
      <c r="Q79" s="22">
        <f t="shared" si="18"/>
        <v>67.67</v>
      </c>
      <c r="R79" s="25">
        <f t="shared" si="19"/>
        <v>3</v>
      </c>
      <c r="S79" s="25">
        <f t="shared" si="20"/>
        <v>2.5166147897522975</v>
      </c>
      <c r="T79" s="26">
        <f t="shared" si="21"/>
        <v>3.718951957665579</v>
      </c>
      <c r="U79" s="26" t="str">
        <f t="shared" si="22"/>
        <v>ОДН</v>
      </c>
      <c r="V79" s="27">
        <f t="shared" si="23"/>
        <v>2030.1000000000001</v>
      </c>
    </row>
    <row r="80" spans="1:22" ht="27" customHeight="1" x14ac:dyDescent="0.25">
      <c r="A80" s="18">
        <v>68</v>
      </c>
      <c r="B80" s="44" t="s">
        <v>106</v>
      </c>
      <c r="C80" s="67" t="s">
        <v>72</v>
      </c>
      <c r="D80" s="20">
        <v>20</v>
      </c>
      <c r="E80" s="42">
        <v>1100</v>
      </c>
      <c r="F80" s="43">
        <f t="shared" si="15"/>
        <v>22000</v>
      </c>
      <c r="G80" s="21">
        <v>1155</v>
      </c>
      <c r="H80" s="23">
        <f t="shared" si="16"/>
        <v>23100</v>
      </c>
      <c r="I80" s="21">
        <v>1170</v>
      </c>
      <c r="J80" s="43">
        <f t="shared" si="17"/>
        <v>23400</v>
      </c>
      <c r="K80" s="24"/>
      <c r="L80" s="22"/>
      <c r="M80" s="22"/>
      <c r="N80" s="22"/>
      <c r="O80" s="22"/>
      <c r="P80" s="23"/>
      <c r="Q80" s="22">
        <f t="shared" si="18"/>
        <v>1141.67</v>
      </c>
      <c r="R80" s="25">
        <f t="shared" si="19"/>
        <v>3</v>
      </c>
      <c r="S80" s="25">
        <f t="shared" si="20"/>
        <v>36.855574205267779</v>
      </c>
      <c r="T80" s="26">
        <f t="shared" si="21"/>
        <v>3.2282160523853456</v>
      </c>
      <c r="U80" s="26" t="str">
        <f t="shared" si="22"/>
        <v>ОДН</v>
      </c>
      <c r="V80" s="27">
        <f t="shared" si="23"/>
        <v>22833.4</v>
      </c>
    </row>
    <row r="81" spans="1:22" ht="27" customHeight="1" x14ac:dyDescent="0.25">
      <c r="A81" s="18">
        <v>69</v>
      </c>
      <c r="B81" s="44" t="s">
        <v>107</v>
      </c>
      <c r="C81" s="67" t="s">
        <v>72</v>
      </c>
      <c r="D81" s="20">
        <v>3</v>
      </c>
      <c r="E81" s="42">
        <v>40</v>
      </c>
      <c r="F81" s="43">
        <f t="shared" si="15"/>
        <v>120</v>
      </c>
      <c r="G81" s="21">
        <v>42</v>
      </c>
      <c r="H81" s="23">
        <f t="shared" si="16"/>
        <v>126</v>
      </c>
      <c r="I81" s="21">
        <v>50</v>
      </c>
      <c r="J81" s="43">
        <f t="shared" si="17"/>
        <v>150</v>
      </c>
      <c r="K81" s="24"/>
      <c r="L81" s="22"/>
      <c r="M81" s="22"/>
      <c r="N81" s="22"/>
      <c r="O81" s="22"/>
      <c r="P81" s="23"/>
      <c r="Q81" s="22">
        <f t="shared" si="18"/>
        <v>44</v>
      </c>
      <c r="R81" s="25">
        <f t="shared" si="19"/>
        <v>3</v>
      </c>
      <c r="S81" s="25">
        <f t="shared" si="20"/>
        <v>5.2915026221291814</v>
      </c>
      <c r="T81" s="26">
        <f t="shared" si="21"/>
        <v>12.026142323020867</v>
      </c>
      <c r="U81" s="26" t="str">
        <f t="shared" si="22"/>
        <v>ОДН</v>
      </c>
      <c r="V81" s="27">
        <f t="shared" si="23"/>
        <v>132</v>
      </c>
    </row>
    <row r="82" spans="1:22" s="71" customFormat="1" ht="27" customHeight="1" x14ac:dyDescent="0.25">
      <c r="A82" s="18">
        <v>70</v>
      </c>
      <c r="B82" s="68" t="s">
        <v>108</v>
      </c>
      <c r="C82" s="67" t="s">
        <v>72</v>
      </c>
      <c r="D82" s="47">
        <v>2</v>
      </c>
      <c r="E82" s="42">
        <v>1000</v>
      </c>
      <c r="F82" s="43">
        <f t="shared" si="15"/>
        <v>2000</v>
      </c>
      <c r="G82" s="21">
        <v>1050</v>
      </c>
      <c r="H82" s="23">
        <f t="shared" si="16"/>
        <v>2100</v>
      </c>
      <c r="I82" s="21">
        <v>1070</v>
      </c>
      <c r="J82" s="43">
        <f t="shared" si="17"/>
        <v>2140</v>
      </c>
      <c r="K82" s="42"/>
      <c r="L82" s="43"/>
      <c r="M82" s="43"/>
      <c r="N82" s="43"/>
      <c r="O82" s="43"/>
      <c r="P82" s="23"/>
      <c r="Q82" s="43">
        <f t="shared" si="18"/>
        <v>1040</v>
      </c>
      <c r="R82" s="69">
        <f t="shared" si="19"/>
        <v>3</v>
      </c>
      <c r="S82" s="69">
        <f t="shared" si="20"/>
        <v>36.055512754639892</v>
      </c>
      <c r="T82" s="26">
        <f t="shared" si="21"/>
        <v>3.466876226407682</v>
      </c>
      <c r="U82" s="26" t="str">
        <f t="shared" si="22"/>
        <v>ОДН</v>
      </c>
      <c r="V82" s="70">
        <f t="shared" si="23"/>
        <v>2080</v>
      </c>
    </row>
    <row r="83" spans="1:22" ht="27" customHeight="1" x14ac:dyDescent="0.25">
      <c r="A83" s="18">
        <v>71</v>
      </c>
      <c r="B83" s="44" t="s">
        <v>109</v>
      </c>
      <c r="C83" s="67" t="s">
        <v>37</v>
      </c>
      <c r="D83" s="20">
        <v>4</v>
      </c>
      <c r="E83" s="42">
        <v>300</v>
      </c>
      <c r="F83" s="43">
        <f t="shared" si="15"/>
        <v>1200</v>
      </c>
      <c r="G83" s="21">
        <v>315</v>
      </c>
      <c r="H83" s="23">
        <f t="shared" si="16"/>
        <v>1260</v>
      </c>
      <c r="I83" s="21">
        <v>320</v>
      </c>
      <c r="J83" s="43">
        <f t="shared" si="17"/>
        <v>1280</v>
      </c>
      <c r="K83" s="24"/>
      <c r="L83" s="22"/>
      <c r="M83" s="22"/>
      <c r="N83" s="22"/>
      <c r="O83" s="22"/>
      <c r="P83" s="23"/>
      <c r="Q83" s="22">
        <f t="shared" si="18"/>
        <v>311.67</v>
      </c>
      <c r="R83" s="25">
        <f t="shared" si="19"/>
        <v>3</v>
      </c>
      <c r="S83" s="25">
        <f t="shared" si="20"/>
        <v>10.408330797971402</v>
      </c>
      <c r="T83" s="26">
        <f t="shared" si="21"/>
        <v>3.3395356620693049</v>
      </c>
      <c r="U83" s="26" t="str">
        <f t="shared" si="22"/>
        <v>ОДН</v>
      </c>
      <c r="V83" s="27">
        <f t="shared" si="23"/>
        <v>1246.68</v>
      </c>
    </row>
    <row r="84" spans="1:22" ht="27" customHeight="1" x14ac:dyDescent="0.25">
      <c r="A84" s="18">
        <v>72</v>
      </c>
      <c r="B84" s="44" t="s">
        <v>110</v>
      </c>
      <c r="C84" s="67" t="s">
        <v>37</v>
      </c>
      <c r="D84" s="20">
        <v>10</v>
      </c>
      <c r="E84" s="42">
        <v>320</v>
      </c>
      <c r="F84" s="43">
        <f t="shared" si="15"/>
        <v>3200</v>
      </c>
      <c r="G84" s="21">
        <v>336</v>
      </c>
      <c r="H84" s="23">
        <f t="shared" si="16"/>
        <v>3360</v>
      </c>
      <c r="I84" s="21">
        <v>340</v>
      </c>
      <c r="J84" s="43">
        <f t="shared" si="17"/>
        <v>3400</v>
      </c>
      <c r="K84" s="24"/>
      <c r="L84" s="22"/>
      <c r="M84" s="22"/>
      <c r="N84" s="22"/>
      <c r="O84" s="22"/>
      <c r="P84" s="23"/>
      <c r="Q84" s="22">
        <f t="shared" si="18"/>
        <v>332</v>
      </c>
      <c r="R84" s="25">
        <f t="shared" si="19"/>
        <v>3</v>
      </c>
      <c r="S84" s="25">
        <f t="shared" si="20"/>
        <v>10.583005244258363</v>
      </c>
      <c r="T84" s="26">
        <f t="shared" si="21"/>
        <v>3.1876521820055315</v>
      </c>
      <c r="U84" s="26" t="str">
        <f t="shared" si="22"/>
        <v>ОДН</v>
      </c>
      <c r="V84" s="27">
        <f t="shared" si="23"/>
        <v>3320</v>
      </c>
    </row>
    <row r="85" spans="1:22" ht="27" customHeight="1" x14ac:dyDescent="0.25">
      <c r="A85" s="18">
        <v>73</v>
      </c>
      <c r="B85" s="44" t="s">
        <v>111</v>
      </c>
      <c r="C85" s="67" t="s">
        <v>112</v>
      </c>
      <c r="D85" s="20">
        <v>350</v>
      </c>
      <c r="E85" s="42">
        <v>240</v>
      </c>
      <c r="F85" s="43">
        <f t="shared" si="15"/>
        <v>84000</v>
      </c>
      <c r="G85" s="21">
        <v>252</v>
      </c>
      <c r="H85" s="23">
        <f t="shared" si="16"/>
        <v>88200</v>
      </c>
      <c r="I85" s="21">
        <v>260</v>
      </c>
      <c r="J85" s="43">
        <f t="shared" si="17"/>
        <v>91000</v>
      </c>
      <c r="K85" s="24"/>
      <c r="L85" s="22"/>
      <c r="M85" s="22"/>
      <c r="N85" s="22"/>
      <c r="O85" s="22"/>
      <c r="P85" s="23"/>
      <c r="Q85" s="22">
        <f t="shared" si="18"/>
        <v>250.67</v>
      </c>
      <c r="R85" s="25">
        <f t="shared" si="19"/>
        <v>3</v>
      </c>
      <c r="S85" s="25">
        <f t="shared" si="20"/>
        <v>10.066446741527022</v>
      </c>
      <c r="T85" s="26">
        <f t="shared" si="21"/>
        <v>4.0158163089029486</v>
      </c>
      <c r="U85" s="26" t="str">
        <f t="shared" si="22"/>
        <v>ОДН</v>
      </c>
      <c r="V85" s="27">
        <f t="shared" si="23"/>
        <v>87734.5</v>
      </c>
    </row>
    <row r="86" spans="1:22" ht="27" customHeight="1" x14ac:dyDescent="0.25">
      <c r="A86" s="18">
        <v>74</v>
      </c>
      <c r="B86" s="44" t="s">
        <v>191</v>
      </c>
      <c r="C86" s="67" t="s">
        <v>37</v>
      </c>
      <c r="D86" s="20">
        <v>5</v>
      </c>
      <c r="E86" s="42">
        <v>240</v>
      </c>
      <c r="F86" s="43">
        <f t="shared" si="15"/>
        <v>1200</v>
      </c>
      <c r="G86" s="21">
        <v>252</v>
      </c>
      <c r="H86" s="23">
        <f t="shared" si="16"/>
        <v>1260</v>
      </c>
      <c r="I86" s="21">
        <v>260</v>
      </c>
      <c r="J86" s="43">
        <f t="shared" si="17"/>
        <v>1300</v>
      </c>
      <c r="K86" s="24"/>
      <c r="L86" s="22"/>
      <c r="M86" s="22"/>
      <c r="N86" s="22"/>
      <c r="O86" s="22"/>
      <c r="P86" s="23"/>
      <c r="Q86" s="22">
        <f t="shared" si="18"/>
        <v>250.67</v>
      </c>
      <c r="R86" s="25">
        <f t="shared" si="19"/>
        <v>3</v>
      </c>
      <c r="S86" s="25">
        <f t="shared" si="20"/>
        <v>10.066446741527022</v>
      </c>
      <c r="T86" s="26">
        <f t="shared" si="21"/>
        <v>4.0158163089029486</v>
      </c>
      <c r="U86" s="26" t="str">
        <f t="shared" si="22"/>
        <v>ОДН</v>
      </c>
      <c r="V86" s="27">
        <f t="shared" si="23"/>
        <v>1253.3499999999999</v>
      </c>
    </row>
    <row r="87" spans="1:22" ht="27" customHeight="1" x14ac:dyDescent="0.25">
      <c r="A87" s="18">
        <v>75</v>
      </c>
      <c r="B87" s="44" t="s">
        <v>113</v>
      </c>
      <c r="C87" s="67" t="s">
        <v>37</v>
      </c>
      <c r="D87" s="20">
        <v>5</v>
      </c>
      <c r="E87" s="42">
        <v>290</v>
      </c>
      <c r="F87" s="43">
        <f t="shared" si="15"/>
        <v>1450</v>
      </c>
      <c r="G87" s="21">
        <v>305</v>
      </c>
      <c r="H87" s="23">
        <f t="shared" si="16"/>
        <v>1525</v>
      </c>
      <c r="I87" s="21">
        <v>315</v>
      </c>
      <c r="J87" s="43">
        <f t="shared" si="17"/>
        <v>1575</v>
      </c>
      <c r="K87" s="24"/>
      <c r="L87" s="22"/>
      <c r="M87" s="22"/>
      <c r="N87" s="22"/>
      <c r="O87" s="22"/>
      <c r="P87" s="23"/>
      <c r="Q87" s="22">
        <f t="shared" si="18"/>
        <v>303.33</v>
      </c>
      <c r="R87" s="25">
        <f t="shared" si="19"/>
        <v>3</v>
      </c>
      <c r="S87" s="25">
        <f t="shared" si="20"/>
        <v>12.583058054384077</v>
      </c>
      <c r="T87" s="26">
        <f t="shared" si="21"/>
        <v>4.1483064828352214</v>
      </c>
      <c r="U87" s="26" t="str">
        <f t="shared" si="22"/>
        <v>ОДН</v>
      </c>
      <c r="V87" s="27">
        <f t="shared" si="23"/>
        <v>1516.6499999999999</v>
      </c>
    </row>
    <row r="88" spans="1:22" ht="27" customHeight="1" x14ac:dyDescent="0.25">
      <c r="A88" s="18">
        <v>76</v>
      </c>
      <c r="B88" s="44" t="s">
        <v>114</v>
      </c>
      <c r="C88" s="67" t="s">
        <v>37</v>
      </c>
      <c r="D88" s="20">
        <v>5</v>
      </c>
      <c r="E88" s="42">
        <v>100</v>
      </c>
      <c r="F88" s="43">
        <f t="shared" si="15"/>
        <v>500</v>
      </c>
      <c r="G88" s="21">
        <v>105</v>
      </c>
      <c r="H88" s="23">
        <f t="shared" si="16"/>
        <v>525</v>
      </c>
      <c r="I88" s="21">
        <v>115</v>
      </c>
      <c r="J88" s="43">
        <f t="shared" si="17"/>
        <v>575</v>
      </c>
      <c r="K88" s="24"/>
      <c r="L88" s="22"/>
      <c r="M88" s="22"/>
      <c r="N88" s="22"/>
      <c r="O88" s="22"/>
      <c r="P88" s="23"/>
      <c r="Q88" s="22">
        <f t="shared" si="18"/>
        <v>106.67</v>
      </c>
      <c r="R88" s="25">
        <f t="shared" si="19"/>
        <v>3</v>
      </c>
      <c r="S88" s="25">
        <f t="shared" si="20"/>
        <v>7.6376272493491069</v>
      </c>
      <c r="T88" s="26">
        <f t="shared" si="21"/>
        <v>7.160051794646205</v>
      </c>
      <c r="U88" s="26" t="str">
        <f t="shared" si="22"/>
        <v>ОДН</v>
      </c>
      <c r="V88" s="27">
        <f t="shared" si="23"/>
        <v>533.35</v>
      </c>
    </row>
    <row r="89" spans="1:22" ht="27" customHeight="1" x14ac:dyDescent="0.25">
      <c r="A89" s="18">
        <v>77</v>
      </c>
      <c r="B89" s="44" t="s">
        <v>115</v>
      </c>
      <c r="C89" s="67" t="s">
        <v>72</v>
      </c>
      <c r="D89" s="20">
        <v>5</v>
      </c>
      <c r="E89" s="42">
        <v>900</v>
      </c>
      <c r="F89" s="43">
        <f t="shared" si="15"/>
        <v>4500</v>
      </c>
      <c r="G89" s="21">
        <v>945</v>
      </c>
      <c r="H89" s="23">
        <f t="shared" si="16"/>
        <v>4725</v>
      </c>
      <c r="I89" s="21">
        <v>950</v>
      </c>
      <c r="J89" s="43">
        <f t="shared" si="17"/>
        <v>4750</v>
      </c>
      <c r="K89" s="24"/>
      <c r="L89" s="22"/>
      <c r="M89" s="22"/>
      <c r="N89" s="22"/>
      <c r="O89" s="22"/>
      <c r="P89" s="23"/>
      <c r="Q89" s="22">
        <f t="shared" si="18"/>
        <v>931.67</v>
      </c>
      <c r="R89" s="25">
        <f t="shared" si="19"/>
        <v>3</v>
      </c>
      <c r="S89" s="25">
        <f t="shared" si="20"/>
        <v>27.537853039044276</v>
      </c>
      <c r="T89" s="26">
        <f t="shared" si="21"/>
        <v>2.9557518261878428</v>
      </c>
      <c r="U89" s="26" t="str">
        <f t="shared" si="22"/>
        <v>ОДН</v>
      </c>
      <c r="V89" s="27">
        <f t="shared" si="23"/>
        <v>4658.3499999999995</v>
      </c>
    </row>
    <row r="90" spans="1:22" ht="27" customHeight="1" x14ac:dyDescent="0.25">
      <c r="A90" s="18">
        <v>78</v>
      </c>
      <c r="B90" s="44" t="s">
        <v>116</v>
      </c>
      <c r="C90" s="67" t="s">
        <v>72</v>
      </c>
      <c r="D90" s="20">
        <v>7</v>
      </c>
      <c r="E90" s="42">
        <v>400</v>
      </c>
      <c r="F90" s="43">
        <f t="shared" si="15"/>
        <v>2800</v>
      </c>
      <c r="G90" s="21">
        <v>420</v>
      </c>
      <c r="H90" s="23">
        <f t="shared" si="16"/>
        <v>2940</v>
      </c>
      <c r="I90" s="21">
        <v>430</v>
      </c>
      <c r="J90" s="43">
        <f t="shared" si="17"/>
        <v>3010</v>
      </c>
      <c r="K90" s="24"/>
      <c r="L90" s="22"/>
      <c r="M90" s="22"/>
      <c r="N90" s="22"/>
      <c r="O90" s="22"/>
      <c r="P90" s="23"/>
      <c r="Q90" s="22">
        <f t="shared" si="18"/>
        <v>416.67</v>
      </c>
      <c r="R90" s="25">
        <f t="shared" si="19"/>
        <v>3</v>
      </c>
      <c r="S90" s="25">
        <f t="shared" si="20"/>
        <v>15.275252862064182</v>
      </c>
      <c r="T90" s="26">
        <f t="shared" si="21"/>
        <v>3.6660313586445343</v>
      </c>
      <c r="U90" s="26" t="str">
        <f t="shared" si="22"/>
        <v>ОДН</v>
      </c>
      <c r="V90" s="27">
        <f t="shared" si="23"/>
        <v>2916.69</v>
      </c>
    </row>
    <row r="91" spans="1:22" ht="27" customHeight="1" x14ac:dyDescent="0.25">
      <c r="A91" s="18">
        <v>79</v>
      </c>
      <c r="B91" s="44" t="s">
        <v>117</v>
      </c>
      <c r="C91" s="67" t="s">
        <v>37</v>
      </c>
      <c r="D91" s="20">
        <v>4</v>
      </c>
      <c r="E91" s="42">
        <v>650</v>
      </c>
      <c r="F91" s="43">
        <f t="shared" si="15"/>
        <v>2600</v>
      </c>
      <c r="G91" s="21">
        <v>682</v>
      </c>
      <c r="H91" s="23">
        <f t="shared" si="16"/>
        <v>2728</v>
      </c>
      <c r="I91" s="21">
        <v>690</v>
      </c>
      <c r="J91" s="43">
        <f t="shared" si="17"/>
        <v>2760</v>
      </c>
      <c r="K91" s="24"/>
      <c r="L91" s="22"/>
      <c r="M91" s="22"/>
      <c r="N91" s="22"/>
      <c r="O91" s="22"/>
      <c r="P91" s="23"/>
      <c r="Q91" s="22">
        <f t="shared" si="18"/>
        <v>674</v>
      </c>
      <c r="R91" s="25">
        <f t="shared" si="19"/>
        <v>3</v>
      </c>
      <c r="S91" s="25">
        <f t="shared" si="20"/>
        <v>21.166010488516726</v>
      </c>
      <c r="T91" s="26">
        <f t="shared" si="21"/>
        <v>3.1403576392458046</v>
      </c>
      <c r="U91" s="26" t="str">
        <f t="shared" si="22"/>
        <v>ОДН</v>
      </c>
      <c r="V91" s="27">
        <f t="shared" si="23"/>
        <v>2696</v>
      </c>
    </row>
    <row r="92" spans="1:22" ht="27" customHeight="1" x14ac:dyDescent="0.25">
      <c r="A92" s="18">
        <v>80</v>
      </c>
      <c r="B92" s="44" t="s">
        <v>118</v>
      </c>
      <c r="C92" s="67" t="s">
        <v>37</v>
      </c>
      <c r="D92" s="20">
        <v>20</v>
      </c>
      <c r="E92" s="42">
        <v>315</v>
      </c>
      <c r="F92" s="43">
        <f t="shared" si="15"/>
        <v>6300</v>
      </c>
      <c r="G92" s="21">
        <v>330</v>
      </c>
      <c r="H92" s="23">
        <f t="shared" si="16"/>
        <v>6600</v>
      </c>
      <c r="I92" s="21">
        <v>340</v>
      </c>
      <c r="J92" s="43">
        <f t="shared" si="17"/>
        <v>6800</v>
      </c>
      <c r="K92" s="24"/>
      <c r="L92" s="22"/>
      <c r="M92" s="22"/>
      <c r="N92" s="22"/>
      <c r="O92" s="22"/>
      <c r="P92" s="23"/>
      <c r="Q92" s="22">
        <f t="shared" si="18"/>
        <v>328.33</v>
      </c>
      <c r="R92" s="25">
        <f t="shared" si="19"/>
        <v>3</v>
      </c>
      <c r="S92" s="25">
        <f t="shared" si="20"/>
        <v>12.583058054384077</v>
      </c>
      <c r="T92" s="26">
        <f t="shared" si="21"/>
        <v>3.8324423763847584</v>
      </c>
      <c r="U92" s="26" t="str">
        <f t="shared" si="22"/>
        <v>ОДН</v>
      </c>
      <c r="V92" s="27">
        <f t="shared" si="23"/>
        <v>6566.5999999999995</v>
      </c>
    </row>
    <row r="93" spans="1:22" ht="27" customHeight="1" x14ac:dyDescent="0.25">
      <c r="A93" s="18">
        <v>81</v>
      </c>
      <c r="B93" s="44" t="s">
        <v>119</v>
      </c>
      <c r="C93" s="18" t="s">
        <v>37</v>
      </c>
      <c r="D93" s="20">
        <v>200</v>
      </c>
      <c r="E93" s="42">
        <v>280</v>
      </c>
      <c r="F93" s="43">
        <f t="shared" si="15"/>
        <v>56000</v>
      </c>
      <c r="G93" s="21">
        <v>294</v>
      </c>
      <c r="H93" s="23">
        <f t="shared" si="16"/>
        <v>58800</v>
      </c>
      <c r="I93" s="21">
        <v>297</v>
      </c>
      <c r="J93" s="43">
        <f t="shared" si="17"/>
        <v>59400</v>
      </c>
      <c r="K93" s="24"/>
      <c r="L93" s="22"/>
      <c r="M93" s="22"/>
      <c r="N93" s="22"/>
      <c r="O93" s="22"/>
      <c r="P93" s="23"/>
      <c r="Q93" s="22">
        <f t="shared" si="18"/>
        <v>290.33</v>
      </c>
      <c r="R93" s="25">
        <f t="shared" si="19"/>
        <v>3</v>
      </c>
      <c r="S93" s="25">
        <f t="shared" si="20"/>
        <v>9.0737726442753672</v>
      </c>
      <c r="T93" s="26">
        <f t="shared" si="21"/>
        <v>3.1253307079100914</v>
      </c>
      <c r="U93" s="26" t="str">
        <f t="shared" si="22"/>
        <v>ОДН</v>
      </c>
      <c r="V93" s="27">
        <f t="shared" si="23"/>
        <v>58066</v>
      </c>
    </row>
    <row r="94" spans="1:22" ht="27" customHeight="1" x14ac:dyDescent="0.25">
      <c r="A94" s="18">
        <v>82</v>
      </c>
      <c r="B94" s="44" t="s">
        <v>120</v>
      </c>
      <c r="C94" s="18" t="s">
        <v>37</v>
      </c>
      <c r="D94" s="20">
        <v>15</v>
      </c>
      <c r="E94" s="42">
        <v>400</v>
      </c>
      <c r="F94" s="43">
        <f t="shared" si="15"/>
        <v>6000</v>
      </c>
      <c r="G94" s="21">
        <v>420</v>
      </c>
      <c r="H94" s="23">
        <f t="shared" si="16"/>
        <v>6300</v>
      </c>
      <c r="I94" s="21">
        <v>425</v>
      </c>
      <c r="J94" s="43">
        <f t="shared" si="17"/>
        <v>6375</v>
      </c>
      <c r="K94" s="24"/>
      <c r="L94" s="22"/>
      <c r="M94" s="22"/>
      <c r="N94" s="22"/>
      <c r="O94" s="22"/>
      <c r="P94" s="23"/>
      <c r="Q94" s="22">
        <f t="shared" si="18"/>
        <v>415</v>
      </c>
      <c r="R94" s="25">
        <f t="shared" si="19"/>
        <v>3</v>
      </c>
      <c r="S94" s="25">
        <f t="shared" si="20"/>
        <v>13.228756555322953</v>
      </c>
      <c r="T94" s="26">
        <f t="shared" si="21"/>
        <v>3.1876521820055306</v>
      </c>
      <c r="U94" s="26" t="str">
        <f t="shared" si="22"/>
        <v>ОДН</v>
      </c>
      <c r="V94" s="27">
        <f t="shared" si="23"/>
        <v>6225</v>
      </c>
    </row>
    <row r="95" spans="1:22" ht="27" customHeight="1" x14ac:dyDescent="0.25">
      <c r="A95" s="18">
        <v>83</v>
      </c>
      <c r="B95" s="44" t="s">
        <v>121</v>
      </c>
      <c r="C95" s="18" t="s">
        <v>37</v>
      </c>
      <c r="D95" s="20">
        <v>20</v>
      </c>
      <c r="E95" s="42">
        <v>2850</v>
      </c>
      <c r="F95" s="43">
        <f t="shared" si="15"/>
        <v>57000</v>
      </c>
      <c r="G95" s="21">
        <v>2992</v>
      </c>
      <c r="H95" s="23">
        <f t="shared" si="16"/>
        <v>59840</v>
      </c>
      <c r="I95" s="21">
        <v>3000</v>
      </c>
      <c r="J95" s="43">
        <f t="shared" si="17"/>
        <v>60000</v>
      </c>
      <c r="K95" s="24"/>
      <c r="L95" s="22"/>
      <c r="M95" s="22"/>
      <c r="N95" s="22"/>
      <c r="O95" s="22"/>
      <c r="P95" s="23"/>
      <c r="Q95" s="22">
        <f t="shared" si="18"/>
        <v>2947.33</v>
      </c>
      <c r="R95" s="25">
        <f t="shared" si="19"/>
        <v>3</v>
      </c>
      <c r="S95" s="25">
        <f t="shared" si="20"/>
        <v>84.387992925534135</v>
      </c>
      <c r="T95" s="26">
        <f t="shared" si="21"/>
        <v>2.8632013695627614</v>
      </c>
      <c r="U95" s="26" t="str">
        <f t="shared" si="22"/>
        <v>ОДН</v>
      </c>
      <c r="V95" s="27">
        <f t="shared" si="23"/>
        <v>58946.6</v>
      </c>
    </row>
    <row r="96" spans="1:22" ht="27" customHeight="1" x14ac:dyDescent="0.25">
      <c r="A96" s="18">
        <v>84</v>
      </c>
      <c r="B96" s="44" t="s">
        <v>122</v>
      </c>
      <c r="C96" s="18" t="s">
        <v>37</v>
      </c>
      <c r="D96" s="20">
        <v>6</v>
      </c>
      <c r="E96" s="42">
        <v>200</v>
      </c>
      <c r="F96" s="43">
        <f t="shared" si="15"/>
        <v>1200</v>
      </c>
      <c r="G96" s="21">
        <v>210</v>
      </c>
      <c r="H96" s="23">
        <f t="shared" si="16"/>
        <v>1260</v>
      </c>
      <c r="I96" s="21">
        <v>220</v>
      </c>
      <c r="J96" s="43">
        <f t="shared" si="17"/>
        <v>1320</v>
      </c>
      <c r="K96" s="24"/>
      <c r="L96" s="22"/>
      <c r="M96" s="22"/>
      <c r="N96" s="22"/>
      <c r="O96" s="22"/>
      <c r="P96" s="23"/>
      <c r="Q96" s="22">
        <f t="shared" si="18"/>
        <v>210</v>
      </c>
      <c r="R96" s="25">
        <f t="shared" si="19"/>
        <v>3</v>
      </c>
      <c r="S96" s="25">
        <f t="shared" si="20"/>
        <v>10</v>
      </c>
      <c r="T96" s="26">
        <f t="shared" si="21"/>
        <v>4.7619047619047619</v>
      </c>
      <c r="U96" s="26" t="str">
        <f t="shared" si="22"/>
        <v>ОДН</v>
      </c>
      <c r="V96" s="27">
        <f t="shared" si="23"/>
        <v>1260</v>
      </c>
    </row>
    <row r="97" spans="1:22" ht="27" customHeight="1" x14ac:dyDescent="0.25">
      <c r="A97" s="18">
        <v>85</v>
      </c>
      <c r="B97" s="44" t="s">
        <v>123</v>
      </c>
      <c r="C97" s="18" t="s">
        <v>37</v>
      </c>
      <c r="D97" s="20">
        <v>4</v>
      </c>
      <c r="E97" s="42">
        <v>270</v>
      </c>
      <c r="F97" s="43">
        <f t="shared" si="15"/>
        <v>1080</v>
      </c>
      <c r="G97" s="21">
        <v>283</v>
      </c>
      <c r="H97" s="23">
        <f t="shared" si="16"/>
        <v>1132</v>
      </c>
      <c r="I97" s="21">
        <v>285</v>
      </c>
      <c r="J97" s="43">
        <f t="shared" si="17"/>
        <v>1140</v>
      </c>
      <c r="K97" s="24"/>
      <c r="L97" s="22"/>
      <c r="M97" s="22"/>
      <c r="N97" s="22"/>
      <c r="O97" s="22"/>
      <c r="P97" s="23"/>
      <c r="Q97" s="22">
        <f t="shared" si="18"/>
        <v>279.33</v>
      </c>
      <c r="R97" s="25">
        <f t="shared" si="19"/>
        <v>3</v>
      </c>
      <c r="S97" s="25">
        <f t="shared" si="20"/>
        <v>8.144528838428899</v>
      </c>
      <c r="T97" s="26">
        <f t="shared" si="21"/>
        <v>2.9157372421254069</v>
      </c>
      <c r="U97" s="26" t="str">
        <f t="shared" si="22"/>
        <v>ОДН</v>
      </c>
      <c r="V97" s="27">
        <f t="shared" si="23"/>
        <v>1117.32</v>
      </c>
    </row>
    <row r="98" spans="1:22" ht="27" customHeight="1" x14ac:dyDescent="0.25">
      <c r="A98" s="18">
        <v>86</v>
      </c>
      <c r="B98" s="44" t="s">
        <v>124</v>
      </c>
      <c r="C98" s="18" t="s">
        <v>37</v>
      </c>
      <c r="D98" s="20">
        <v>4</v>
      </c>
      <c r="E98" s="42">
        <v>900</v>
      </c>
      <c r="F98" s="43">
        <f t="shared" si="15"/>
        <v>3600</v>
      </c>
      <c r="G98" s="21">
        <v>945</v>
      </c>
      <c r="H98" s="23">
        <f t="shared" si="16"/>
        <v>3780</v>
      </c>
      <c r="I98" s="21">
        <v>955</v>
      </c>
      <c r="J98" s="43">
        <f t="shared" si="17"/>
        <v>3820</v>
      </c>
      <c r="K98" s="24"/>
      <c r="L98" s="22"/>
      <c r="M98" s="22"/>
      <c r="N98" s="22"/>
      <c r="O98" s="22"/>
      <c r="P98" s="23"/>
      <c r="Q98" s="22">
        <f t="shared" si="18"/>
        <v>933.33</v>
      </c>
      <c r="R98" s="25">
        <f t="shared" si="19"/>
        <v>3</v>
      </c>
      <c r="S98" s="25">
        <f t="shared" si="20"/>
        <v>29.297326669851635</v>
      </c>
      <c r="T98" s="26">
        <f t="shared" si="21"/>
        <v>3.1390104968073067</v>
      </c>
      <c r="U98" s="26" t="str">
        <f t="shared" si="22"/>
        <v>ОДН</v>
      </c>
      <c r="V98" s="27">
        <f t="shared" si="23"/>
        <v>3733.32</v>
      </c>
    </row>
    <row r="99" spans="1:22" ht="27" customHeight="1" x14ac:dyDescent="0.25">
      <c r="A99" s="18">
        <v>87</v>
      </c>
      <c r="B99" s="44" t="s">
        <v>125</v>
      </c>
      <c r="C99" s="18" t="s">
        <v>37</v>
      </c>
      <c r="D99" s="20">
        <v>5</v>
      </c>
      <c r="E99" s="42">
        <v>450</v>
      </c>
      <c r="F99" s="43">
        <f t="shared" si="15"/>
        <v>2250</v>
      </c>
      <c r="G99" s="21">
        <v>472</v>
      </c>
      <c r="H99" s="23">
        <f t="shared" si="16"/>
        <v>2360</v>
      </c>
      <c r="I99" s="21">
        <v>475</v>
      </c>
      <c r="J99" s="43">
        <f t="shared" si="17"/>
        <v>2375</v>
      </c>
      <c r="K99" s="24"/>
      <c r="L99" s="22"/>
      <c r="M99" s="22"/>
      <c r="N99" s="22"/>
      <c r="O99" s="22"/>
      <c r="P99" s="23"/>
      <c r="Q99" s="22">
        <f t="shared" si="18"/>
        <v>465.67</v>
      </c>
      <c r="R99" s="25">
        <f t="shared" si="19"/>
        <v>3</v>
      </c>
      <c r="S99" s="25">
        <f t="shared" si="20"/>
        <v>13.650397430111695</v>
      </c>
      <c r="T99" s="26">
        <f t="shared" si="21"/>
        <v>2.9313456804414488</v>
      </c>
      <c r="U99" s="26" t="str">
        <f t="shared" si="22"/>
        <v>ОДН</v>
      </c>
      <c r="V99" s="27">
        <f t="shared" si="23"/>
        <v>2328.35</v>
      </c>
    </row>
    <row r="100" spans="1:22" ht="27" customHeight="1" x14ac:dyDescent="0.25">
      <c r="A100" s="18">
        <v>88</v>
      </c>
      <c r="B100" s="44" t="s">
        <v>126</v>
      </c>
      <c r="C100" s="18" t="s">
        <v>37</v>
      </c>
      <c r="D100" s="20">
        <v>5</v>
      </c>
      <c r="E100" s="42">
        <v>600</v>
      </c>
      <c r="F100" s="43">
        <f t="shared" si="15"/>
        <v>3000</v>
      </c>
      <c r="G100" s="21">
        <v>630</v>
      </c>
      <c r="H100" s="23">
        <f t="shared" si="16"/>
        <v>3150</v>
      </c>
      <c r="I100" s="21">
        <v>635</v>
      </c>
      <c r="J100" s="43">
        <f t="shared" si="17"/>
        <v>3175</v>
      </c>
      <c r="K100" s="24"/>
      <c r="L100" s="22"/>
      <c r="M100" s="22"/>
      <c r="N100" s="22"/>
      <c r="O100" s="22"/>
      <c r="P100" s="23"/>
      <c r="Q100" s="22">
        <f t="shared" si="18"/>
        <v>621.66999999999996</v>
      </c>
      <c r="R100" s="25">
        <f t="shared" si="19"/>
        <v>3</v>
      </c>
      <c r="S100" s="25">
        <f t="shared" si="20"/>
        <v>18.929694926226361</v>
      </c>
      <c r="T100" s="26">
        <f t="shared" si="21"/>
        <v>3.0449748140052377</v>
      </c>
      <c r="U100" s="26" t="str">
        <f t="shared" si="22"/>
        <v>ОДН</v>
      </c>
      <c r="V100" s="27">
        <f t="shared" si="23"/>
        <v>3108.35</v>
      </c>
    </row>
    <row r="101" spans="1:22" ht="27" customHeight="1" x14ac:dyDescent="0.25">
      <c r="A101" s="18">
        <v>89</v>
      </c>
      <c r="B101" s="44" t="s">
        <v>127</v>
      </c>
      <c r="C101" s="18" t="s">
        <v>37</v>
      </c>
      <c r="D101" s="20">
        <v>5</v>
      </c>
      <c r="E101" s="42">
        <v>400</v>
      </c>
      <c r="F101" s="43">
        <f t="shared" si="15"/>
        <v>2000</v>
      </c>
      <c r="G101" s="21">
        <v>420</v>
      </c>
      <c r="H101" s="23">
        <f t="shared" si="16"/>
        <v>2100</v>
      </c>
      <c r="I101" s="21">
        <v>425</v>
      </c>
      <c r="J101" s="43">
        <f t="shared" si="17"/>
        <v>2125</v>
      </c>
      <c r="K101" s="24"/>
      <c r="L101" s="22"/>
      <c r="M101" s="22"/>
      <c r="N101" s="22"/>
      <c r="O101" s="22"/>
      <c r="P101" s="23"/>
      <c r="Q101" s="22">
        <f t="shared" si="18"/>
        <v>415</v>
      </c>
      <c r="R101" s="25">
        <f t="shared" si="19"/>
        <v>3</v>
      </c>
      <c r="S101" s="25">
        <f t="shared" si="20"/>
        <v>13.228756555322953</v>
      </c>
      <c r="T101" s="26">
        <f t="shared" si="21"/>
        <v>3.1876521820055306</v>
      </c>
      <c r="U101" s="26" t="str">
        <f t="shared" si="22"/>
        <v>ОДН</v>
      </c>
      <c r="V101" s="27">
        <f t="shared" si="23"/>
        <v>2075</v>
      </c>
    </row>
    <row r="102" spans="1:22" ht="27" customHeight="1" x14ac:dyDescent="0.25">
      <c r="A102" s="18">
        <v>90</v>
      </c>
      <c r="B102" s="44" t="s">
        <v>128</v>
      </c>
      <c r="C102" s="18" t="s">
        <v>37</v>
      </c>
      <c r="D102" s="20">
        <v>5</v>
      </c>
      <c r="E102" s="42">
        <v>800</v>
      </c>
      <c r="F102" s="43">
        <f t="shared" si="15"/>
        <v>4000</v>
      </c>
      <c r="G102" s="21">
        <v>840</v>
      </c>
      <c r="H102" s="23">
        <f t="shared" si="16"/>
        <v>4200</v>
      </c>
      <c r="I102" s="21">
        <v>845</v>
      </c>
      <c r="J102" s="43">
        <f t="shared" si="17"/>
        <v>4225</v>
      </c>
      <c r="K102" s="24"/>
      <c r="L102" s="22"/>
      <c r="M102" s="22"/>
      <c r="N102" s="22"/>
      <c r="O102" s="22"/>
      <c r="P102" s="23"/>
      <c r="Q102" s="22">
        <f t="shared" si="18"/>
        <v>828.33</v>
      </c>
      <c r="R102" s="25">
        <f t="shared" si="19"/>
        <v>3</v>
      </c>
      <c r="S102" s="25">
        <f t="shared" si="20"/>
        <v>24.664414649449924</v>
      </c>
      <c r="T102" s="26">
        <f t="shared" si="21"/>
        <v>2.9776073122366595</v>
      </c>
      <c r="U102" s="26" t="str">
        <f t="shared" si="22"/>
        <v>ОДН</v>
      </c>
      <c r="V102" s="27">
        <f t="shared" si="23"/>
        <v>4141.6500000000005</v>
      </c>
    </row>
    <row r="103" spans="1:22" s="28" customFormat="1" ht="27.75" customHeight="1" x14ac:dyDescent="0.25">
      <c r="A103" s="56" t="s">
        <v>26</v>
      </c>
      <c r="B103" s="56"/>
      <c r="C103" s="29"/>
      <c r="D103" s="3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2">
        <f>SUM(V13:V102)</f>
        <v>1342295.9100000004</v>
      </c>
    </row>
    <row r="104" spans="1:22" s="33" customFormat="1" x14ac:dyDescent="0.25">
      <c r="A104" s="34"/>
      <c r="S104" s="35"/>
    </row>
    <row r="105" spans="1:22" ht="15" customHeight="1" x14ac:dyDescent="0.25">
      <c r="A105" s="57" t="s">
        <v>27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9"/>
    </row>
    <row r="106" spans="1:22" ht="52.5" customHeight="1" x14ac:dyDescent="0.25">
      <c r="A106" s="60" t="s">
        <v>33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2"/>
    </row>
    <row r="107" spans="1:22" ht="100.5" customHeight="1" x14ac:dyDescent="0.25">
      <c r="A107" s="63" t="s">
        <v>28</v>
      </c>
      <c r="B107" s="64"/>
      <c r="C107" s="63" t="s">
        <v>29</v>
      </c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4"/>
    </row>
    <row r="108" spans="1:22" ht="57.75" customHeight="1" x14ac:dyDescent="0.25">
      <c r="A108" s="63" t="s">
        <v>30</v>
      </c>
      <c r="B108" s="64"/>
      <c r="C108" s="63" t="s">
        <v>31</v>
      </c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4"/>
    </row>
    <row r="109" spans="1:22" ht="44.25" customHeight="1" x14ac:dyDescent="0.25">
      <c r="A109" s="63" t="s">
        <v>18</v>
      </c>
      <c r="B109" s="64"/>
      <c r="C109" s="63" t="s">
        <v>32</v>
      </c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4"/>
    </row>
    <row r="110" spans="1:22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spans="1:22" x14ac:dyDescent="0.25">
      <c r="B111" s="37"/>
      <c r="C111" s="37"/>
      <c r="D111" s="38"/>
      <c r="E111" s="39"/>
      <c r="F111" s="40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1"/>
      <c r="S111" s="39"/>
      <c r="T111" s="39"/>
      <c r="U111" s="39"/>
      <c r="V111" s="39"/>
    </row>
  </sheetData>
  <mergeCells count="36">
    <mergeCell ref="C109:V109"/>
    <mergeCell ref="C108:V108"/>
    <mergeCell ref="C107:V107"/>
    <mergeCell ref="A108:B108"/>
    <mergeCell ref="A109:B109"/>
    <mergeCell ref="A103:B103"/>
    <mergeCell ref="A105:V105"/>
    <mergeCell ref="A106:V106"/>
    <mergeCell ref="A107:B107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2FD9-DDFB-48AB-8BC6-9C511E4BA320}">
  <dimension ref="A1:C97"/>
  <sheetViews>
    <sheetView workbookViewId="0">
      <selection activeCell="D28" sqref="D28"/>
    </sheetView>
  </sheetViews>
  <sheetFormatPr defaultRowHeight="15" x14ac:dyDescent="0.25"/>
  <sheetData>
    <row r="1" spans="1:3" x14ac:dyDescent="0.25">
      <c r="A1" t="s">
        <v>130</v>
      </c>
      <c r="C1" s="45"/>
    </row>
    <row r="2" spans="1:3" x14ac:dyDescent="0.25">
      <c r="A2" t="s">
        <v>131</v>
      </c>
    </row>
    <row r="3" spans="1:3" x14ac:dyDescent="0.25">
      <c r="A3" t="s">
        <v>132</v>
      </c>
    </row>
    <row r="4" spans="1:3" x14ac:dyDescent="0.25">
      <c r="A4" t="s">
        <v>133</v>
      </c>
    </row>
    <row r="5" spans="1:3" x14ac:dyDescent="0.25">
      <c r="A5" t="s">
        <v>134</v>
      </c>
    </row>
    <row r="6" spans="1:3" x14ac:dyDescent="0.25">
      <c r="A6" t="s">
        <v>135</v>
      </c>
    </row>
    <row r="7" spans="1:3" x14ac:dyDescent="0.25">
      <c r="A7" t="s">
        <v>136</v>
      </c>
    </row>
    <row r="8" spans="1:3" x14ac:dyDescent="0.25">
      <c r="A8" t="s">
        <v>137</v>
      </c>
    </row>
    <row r="9" spans="1:3" x14ac:dyDescent="0.25">
      <c r="A9" t="s">
        <v>138</v>
      </c>
    </row>
    <row r="10" spans="1:3" x14ac:dyDescent="0.25">
      <c r="A10" t="s">
        <v>139</v>
      </c>
    </row>
    <row r="11" spans="1:3" x14ac:dyDescent="0.25">
      <c r="A11" t="s">
        <v>140</v>
      </c>
    </row>
    <row r="12" spans="1:3" x14ac:dyDescent="0.25">
      <c r="A12" t="s">
        <v>141</v>
      </c>
    </row>
    <row r="13" spans="1:3" x14ac:dyDescent="0.25">
      <c r="A13" t="s">
        <v>142</v>
      </c>
    </row>
    <row r="14" spans="1:3" x14ac:dyDescent="0.25">
      <c r="A14" t="s">
        <v>143</v>
      </c>
    </row>
    <row r="15" spans="1:3" x14ac:dyDescent="0.25">
      <c r="A15" t="s">
        <v>144</v>
      </c>
    </row>
    <row r="16" spans="1:3" x14ac:dyDescent="0.25">
      <c r="A16" t="s">
        <v>145</v>
      </c>
    </row>
    <row r="17" spans="1:1" x14ac:dyDescent="0.25">
      <c r="A17" t="s">
        <v>139</v>
      </c>
    </row>
    <row r="18" spans="1:1" x14ac:dyDescent="0.25">
      <c r="A18" t="s">
        <v>139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145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141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136</v>
      </c>
    </row>
    <row r="33" spans="1:1" x14ac:dyDescent="0.25">
      <c r="A33" t="s">
        <v>135</v>
      </c>
    </row>
    <row r="34" spans="1:1" x14ac:dyDescent="0.25">
      <c r="A34" t="s">
        <v>141</v>
      </c>
    </row>
    <row r="35" spans="1:1" x14ac:dyDescent="0.25">
      <c r="A35" t="s">
        <v>141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139</v>
      </c>
    </row>
    <row r="39" spans="1:1" x14ac:dyDescent="0.25">
      <c r="A39" t="s">
        <v>149</v>
      </c>
    </row>
    <row r="40" spans="1:1" x14ac:dyDescent="0.25">
      <c r="A40" t="s">
        <v>159</v>
      </c>
    </row>
    <row r="41" spans="1:1" x14ac:dyDescent="0.25">
      <c r="A41" t="s">
        <v>135</v>
      </c>
    </row>
    <row r="42" spans="1:1" x14ac:dyDescent="0.25">
      <c r="A42" t="s">
        <v>137</v>
      </c>
    </row>
    <row r="43" spans="1:1" x14ac:dyDescent="0.25">
      <c r="A43" t="s">
        <v>160</v>
      </c>
    </row>
    <row r="44" spans="1:1" x14ac:dyDescent="0.25">
      <c r="A44" t="s">
        <v>161</v>
      </c>
    </row>
    <row r="45" spans="1:1" x14ac:dyDescent="0.25">
      <c r="A45" t="s">
        <v>149</v>
      </c>
    </row>
    <row r="46" spans="1:1" x14ac:dyDescent="0.25">
      <c r="A46" t="s">
        <v>162</v>
      </c>
    </row>
    <row r="47" spans="1:1" x14ac:dyDescent="0.25">
      <c r="A47" t="s">
        <v>163</v>
      </c>
    </row>
    <row r="48" spans="1:1" x14ac:dyDescent="0.25">
      <c r="A48" t="s">
        <v>149</v>
      </c>
    </row>
    <row r="49" spans="1:1" x14ac:dyDescent="0.25">
      <c r="A49" t="s">
        <v>164</v>
      </c>
    </row>
    <row r="50" spans="1:1" x14ac:dyDescent="0.25">
      <c r="A50" t="s">
        <v>165</v>
      </c>
    </row>
    <row r="51" spans="1:1" x14ac:dyDescent="0.25">
      <c r="A51" t="s">
        <v>166</v>
      </c>
    </row>
    <row r="52" spans="1:1" x14ac:dyDescent="0.25">
      <c r="A52" t="s">
        <v>167</v>
      </c>
    </row>
    <row r="53" spans="1:1" x14ac:dyDescent="0.25">
      <c r="A53" t="s">
        <v>168</v>
      </c>
    </row>
    <row r="54" spans="1:1" x14ac:dyDescent="0.25">
      <c r="A54" t="s">
        <v>169</v>
      </c>
    </row>
    <row r="55" spans="1:1" x14ac:dyDescent="0.25">
      <c r="A55" t="s">
        <v>170</v>
      </c>
    </row>
    <row r="56" spans="1:1" x14ac:dyDescent="0.25">
      <c r="A56" t="s">
        <v>171</v>
      </c>
    </row>
    <row r="57" spans="1:1" x14ac:dyDescent="0.25">
      <c r="A57" t="s">
        <v>144</v>
      </c>
    </row>
    <row r="58" spans="1:1" x14ac:dyDescent="0.25">
      <c r="A58" t="s">
        <v>172</v>
      </c>
    </row>
    <row r="59" spans="1:1" x14ac:dyDescent="0.25">
      <c r="A59" t="s">
        <v>167</v>
      </c>
    </row>
    <row r="60" spans="1:1" x14ac:dyDescent="0.25">
      <c r="A60" t="s">
        <v>173</v>
      </c>
    </row>
    <row r="61" spans="1:1" x14ac:dyDescent="0.25">
      <c r="A61" t="s">
        <v>164</v>
      </c>
    </row>
    <row r="62" spans="1:1" x14ac:dyDescent="0.25">
      <c r="A62" t="s">
        <v>136</v>
      </c>
    </row>
    <row r="63" spans="1:1" x14ac:dyDescent="0.25">
      <c r="A63" t="s">
        <v>174</v>
      </c>
    </row>
    <row r="64" spans="1:1" x14ac:dyDescent="0.25">
      <c r="A64" t="s">
        <v>175</v>
      </c>
    </row>
    <row r="65" spans="1:1" x14ac:dyDescent="0.25">
      <c r="A65" t="s">
        <v>176</v>
      </c>
    </row>
    <row r="66" spans="1:1" x14ac:dyDescent="0.25">
      <c r="A66" t="s">
        <v>177</v>
      </c>
    </row>
    <row r="67" spans="1:1" x14ac:dyDescent="0.25">
      <c r="A67" t="s">
        <v>178</v>
      </c>
    </row>
    <row r="68" spans="1:1" x14ac:dyDescent="0.25">
      <c r="A68" t="s">
        <v>179</v>
      </c>
    </row>
    <row r="69" spans="1:1" x14ac:dyDescent="0.25">
      <c r="A69" t="s">
        <v>141</v>
      </c>
    </row>
    <row r="70" spans="1:1" x14ac:dyDescent="0.25">
      <c r="A70" t="s">
        <v>180</v>
      </c>
    </row>
    <row r="71" spans="1:1" x14ac:dyDescent="0.25">
      <c r="A71" t="s">
        <v>181</v>
      </c>
    </row>
    <row r="72" spans="1:1" x14ac:dyDescent="0.25">
      <c r="A72" t="s">
        <v>157</v>
      </c>
    </row>
    <row r="73" spans="1:1" x14ac:dyDescent="0.25">
      <c r="A73" t="s">
        <v>147</v>
      </c>
    </row>
    <row r="74" spans="1:1" x14ac:dyDescent="0.25">
      <c r="A74" t="s">
        <v>149</v>
      </c>
    </row>
    <row r="75" spans="1:1" x14ac:dyDescent="0.25">
      <c r="A75" t="s">
        <v>182</v>
      </c>
    </row>
    <row r="76" spans="1:1" x14ac:dyDescent="0.25">
      <c r="A76" t="s">
        <v>151</v>
      </c>
    </row>
    <row r="77" spans="1:1" x14ac:dyDescent="0.25">
      <c r="A77" t="s">
        <v>166</v>
      </c>
    </row>
    <row r="78" spans="1:1" x14ac:dyDescent="0.25">
      <c r="A78" t="s">
        <v>167</v>
      </c>
    </row>
    <row r="79" spans="1:1" x14ac:dyDescent="0.25">
      <c r="A79" t="s">
        <v>167</v>
      </c>
    </row>
    <row r="80" spans="1:1" x14ac:dyDescent="0.25">
      <c r="A80" t="s">
        <v>183</v>
      </c>
    </row>
    <row r="81" spans="1:1" x14ac:dyDescent="0.25">
      <c r="A81" t="s">
        <v>146</v>
      </c>
    </row>
    <row r="82" spans="1:1" x14ac:dyDescent="0.25">
      <c r="A82" t="s">
        <v>141</v>
      </c>
    </row>
    <row r="83" spans="1:1" x14ac:dyDescent="0.25">
      <c r="A83" t="s">
        <v>165</v>
      </c>
    </row>
    <row r="84" spans="1:1" x14ac:dyDescent="0.25">
      <c r="A84" t="s">
        <v>184</v>
      </c>
    </row>
    <row r="85" spans="1:1" x14ac:dyDescent="0.25">
      <c r="A85" t="s">
        <v>185</v>
      </c>
    </row>
    <row r="86" spans="1:1" x14ac:dyDescent="0.25">
      <c r="A86" t="s">
        <v>155</v>
      </c>
    </row>
    <row r="87" spans="1:1" x14ac:dyDescent="0.25">
      <c r="A87" t="s">
        <v>155</v>
      </c>
    </row>
    <row r="88" spans="1:1" x14ac:dyDescent="0.25">
      <c r="A88" t="s">
        <v>165</v>
      </c>
    </row>
    <row r="89" spans="1:1" x14ac:dyDescent="0.25">
      <c r="A89" t="s">
        <v>186</v>
      </c>
    </row>
    <row r="90" spans="1:1" x14ac:dyDescent="0.25">
      <c r="A90" t="s">
        <v>156</v>
      </c>
    </row>
    <row r="91" spans="1:1" x14ac:dyDescent="0.25">
      <c r="A91" t="s">
        <v>161</v>
      </c>
    </row>
    <row r="92" spans="1:1" x14ac:dyDescent="0.25">
      <c r="A92" t="s">
        <v>187</v>
      </c>
    </row>
    <row r="93" spans="1:1" x14ac:dyDescent="0.25">
      <c r="A93" t="s">
        <v>141</v>
      </c>
    </row>
    <row r="94" spans="1:1" x14ac:dyDescent="0.25">
      <c r="A94" t="s">
        <v>188</v>
      </c>
    </row>
    <row r="95" spans="1:1" x14ac:dyDescent="0.25">
      <c r="A95" t="s">
        <v>189</v>
      </c>
    </row>
    <row r="96" spans="1:1" x14ac:dyDescent="0.25">
      <c r="A96" t="s">
        <v>165</v>
      </c>
    </row>
    <row r="97" spans="1:1" x14ac:dyDescent="0.25">
      <c r="A9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Обоснование НМЦД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Mngr-5</cp:lastModifiedBy>
  <cp:revision>3</cp:revision>
  <dcterms:created xsi:type="dcterms:W3CDTF">2021-01-18T05:46:41Z</dcterms:created>
  <dcterms:modified xsi:type="dcterms:W3CDTF">2025-06-17T04:31:09Z</dcterms:modified>
</cp:coreProperties>
</file>