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A50B6A4-25A0-48FA-B68F-BC46F339258D}" xr6:coauthVersionLast="47" xr6:coauthVersionMax="47" xr10:uidLastSave="{00000000-0000-0000-0000-000000000000}"/>
  <bookViews>
    <workbookView xWindow="3195" yWindow="3195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J9" i="1"/>
  <c r="K9" i="1" s="1"/>
  <c r="H10" i="1"/>
  <c r="J10" i="1"/>
  <c r="K10" i="1" s="1"/>
  <c r="I9" i="1" l="1"/>
  <c r="I10" i="1"/>
  <c r="H8" i="1"/>
  <c r="J8" i="1" l="1"/>
  <c r="K8" i="1" s="1"/>
  <c r="K11" i="1" s="1"/>
  <c r="I8" i="1" l="1"/>
</calcChain>
</file>

<file path=xl/sharedStrings.xml><?xml version="1.0" encoding="utf-8"?>
<sst xmlns="http://schemas.openxmlformats.org/spreadsheetml/2006/main" count="45" uniqueCount="34">
  <si>
    <t>Обоснование НМЦД методом сопоставимых рыночных цен (анализ рынка) 
для закупки конкурентным способом</t>
  </si>
  <si>
    <t>№ п/п</t>
  </si>
  <si>
    <t>Наименование каждой единицы товара, работы, услуги (предмет закупки)</t>
  </si>
  <si>
    <t>Ед. изм.</t>
  </si>
  <si>
    <t>Кол-во</t>
  </si>
  <si>
    <t>Информация о рыночных ценах за ед. изм., руб. без НДС</t>
  </si>
  <si>
    <t>Общая стоимость закупки, руб. без НДС</t>
  </si>
  <si>
    <t>ИТОГО</t>
  </si>
  <si>
    <t>х</t>
  </si>
  <si>
    <t xml:space="preserve">предложение №1 </t>
  </si>
  <si>
    <t>предложение №2</t>
  </si>
  <si>
    <t>предложение №3</t>
  </si>
  <si>
    <t>V - коэффициент вариации, %</t>
  </si>
  <si>
    <t xml:space="preserve"> Среднее квадратичное отклонение  
    </t>
  </si>
  <si>
    <t>Средняя арифмитическая цена за ед.</t>
  </si>
  <si>
    <t>Приложение №2 к документации о закупке</t>
  </si>
  <si>
    <t>Срок действия цен:</t>
  </si>
  <si>
    <t xml:space="preserve">Технические характеристики товара соответствуют характеристикам, указанным в описании объека закупки (техническом задании). </t>
  </si>
  <si>
    <t>В цену товара входят все расходы Поставщика, необходимые для осуществления им своих обязательств по Контракту в полном объеме и надлежащего качества, в том числе все подлежащие к уплате налоги, сборы и другие обязательные платежи, расходы на упаковку, маркировку, страхование, сертификацию, транспортные расходы по доставке товара до места поставки, затраты по хранению товара на складе Поставщика, стоимость всех необходимых погрузочно-разгрузочных работ, и иные расходы, связанные с поставкой товара.</t>
  </si>
  <si>
    <r>
      <t xml:space="preserve">*Номер </t>
    </r>
    <r>
      <rPr>
        <sz val="11"/>
        <color rgb="FF000000"/>
        <rFont val="Times New Roman"/>
        <family val="1"/>
        <charset val="204"/>
      </rPr>
      <t>источника информации, указанный в таблице</t>
    </r>
  </si>
  <si>
    <t>Реквизиты документов, на основании которых выполнен расчет (номер, дата)</t>
  </si>
  <si>
    <t>1. кп</t>
  </si>
  <si>
    <t>2.кп</t>
  </si>
  <si>
    <t>3.кп</t>
  </si>
  <si>
    <t>Исполнитель:</t>
  </si>
  <si>
    <t>Спеиалист по закупкам</t>
  </si>
  <si>
    <t>Шакирова Зульфия Римовна</t>
  </si>
  <si>
    <t>тел: 8-347-277-08-01</t>
  </si>
  <si>
    <t xml:space="preserve"> на поставку изделий медицинского назначения однократного применения</t>
  </si>
  <si>
    <t>Шовный материал</t>
  </si>
  <si>
    <t>шт.</t>
  </si>
  <si>
    <t>Исх. №б/н от 09.09.2025</t>
  </si>
  <si>
    <r>
      <t xml:space="preserve">Дата подготовки обоснования НМЦК: "15" сентября </t>
    </r>
    <r>
      <rPr>
        <u/>
        <sz val="11"/>
        <color rgb="FF000000"/>
        <rFont val="Times New Roman"/>
        <family val="1"/>
        <charset val="204"/>
      </rPr>
      <t>2025</t>
    </r>
    <r>
      <rPr>
        <sz val="11"/>
        <color rgb="FF000000"/>
        <rFont val="Times New Roman"/>
        <family val="1"/>
        <charset val="204"/>
      </rPr>
      <t>г.</t>
    </r>
  </si>
  <si>
    <t>НМЦК составляет: 2 071 440,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</si>
</sst>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</font>
    <font>
      <sz val="11"/>
      <color theme="10"/>
      <name val="Times New Roman"/>
      <family val="1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0" borderId="9" applyNumberFormat="0" applyFont="0" applyFill="0" applyBorder="0" applyAlignment="0">
      <alignment horizontal="center" vertical="center" wrapText="1"/>
    </xf>
  </cellStyleXfs>
  <cellXfs count="47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0" fontId="7" fillId="2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/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vjq" xfId="2" xr:uid="{864294F2-0752-4154-BE9D-9869B8E0E4D3}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3</xdr:row>
      <xdr:rowOff>914400</xdr:rowOff>
    </xdr:from>
    <xdr:to>
      <xdr:col>7</xdr:col>
      <xdr:colOff>1343025</xdr:colOff>
      <xdr:row>3</xdr:row>
      <xdr:rowOff>1362075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2590800"/>
          <a:ext cx="1019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5</xdr:row>
      <xdr:rowOff>161925</xdr:rowOff>
    </xdr:from>
    <xdr:to>
      <xdr:col>7</xdr:col>
      <xdr:colOff>1047750</xdr:colOff>
      <xdr:row>6</xdr:row>
      <xdr:rowOff>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971550"/>
          <a:ext cx="1019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3</xdr:row>
      <xdr:rowOff>1057275</xdr:rowOff>
    </xdr:from>
    <xdr:to>
      <xdr:col>8</xdr:col>
      <xdr:colOff>733425</xdr:colOff>
      <xdr:row>3</xdr:row>
      <xdr:rowOff>1400175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273367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</xdr:row>
      <xdr:rowOff>266700</xdr:rowOff>
    </xdr:from>
    <xdr:to>
      <xdr:col>8</xdr:col>
      <xdr:colOff>866775</xdr:colOff>
      <xdr:row>6</xdr:row>
      <xdr:rowOff>0</xdr:rowOff>
    </xdr:to>
    <xdr:pic>
      <xdr:nvPicPr>
        <xdr:cNvPr id="11" name="Picture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7632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A7" workbookViewId="0">
      <selection activeCell="K8" sqref="K8:K10"/>
    </sheetView>
  </sheetViews>
  <sheetFormatPr defaultRowHeight="15" x14ac:dyDescent="0.25"/>
  <cols>
    <col min="2" max="2" width="35.7109375" customWidth="1"/>
    <col min="5" max="5" width="17" customWidth="1"/>
    <col min="6" max="6" width="16.5703125" customWidth="1"/>
    <col min="7" max="7" width="16" customWidth="1"/>
    <col min="8" max="8" width="18.140625" customWidth="1"/>
    <col min="9" max="9" width="15.7109375" customWidth="1"/>
    <col min="10" max="10" width="16" customWidth="1"/>
    <col min="11" max="11" width="15.28515625" customWidth="1"/>
    <col min="12" max="12" width="21" customWidth="1"/>
  </cols>
  <sheetData>
    <row r="1" spans="1:12" x14ac:dyDescent="0.25">
      <c r="I1" s="29" t="s">
        <v>15</v>
      </c>
      <c r="J1" s="29"/>
      <c r="K1" s="29"/>
    </row>
    <row r="2" spans="1:12" ht="19.5" thickBot="1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</row>
    <row r="3" spans="1:12" ht="27.6" customHeight="1" x14ac:dyDescent="0.25">
      <c r="A3" s="1"/>
      <c r="B3" s="1"/>
      <c r="C3" s="38" t="s">
        <v>28</v>
      </c>
      <c r="D3" s="39"/>
      <c r="E3" s="39"/>
      <c r="F3" s="39"/>
      <c r="G3" s="39"/>
      <c r="H3" s="39"/>
      <c r="I3" s="40"/>
      <c r="J3" s="1"/>
      <c r="K3" s="1"/>
      <c r="L3" s="1"/>
    </row>
    <row r="4" spans="1:12" ht="29.25" customHeight="1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/>
      <c r="G4" s="31"/>
      <c r="H4" s="31" t="s">
        <v>13</v>
      </c>
      <c r="I4" s="31" t="s">
        <v>12</v>
      </c>
      <c r="J4" s="32" t="s">
        <v>14</v>
      </c>
      <c r="K4" s="31" t="s">
        <v>6</v>
      </c>
      <c r="L4" s="1"/>
    </row>
    <row r="5" spans="1:12" x14ac:dyDescent="0.25">
      <c r="A5" s="31"/>
      <c r="B5" s="31"/>
      <c r="C5" s="31"/>
      <c r="D5" s="31"/>
      <c r="E5" s="34" t="s">
        <v>9</v>
      </c>
      <c r="F5" s="34" t="s">
        <v>10</v>
      </c>
      <c r="G5" s="34" t="s">
        <v>11</v>
      </c>
      <c r="H5" s="31"/>
      <c r="I5" s="31"/>
      <c r="J5" s="33"/>
      <c r="K5" s="31"/>
      <c r="L5" s="1"/>
    </row>
    <row r="6" spans="1:12" ht="48" customHeight="1" x14ac:dyDescent="0.25">
      <c r="A6" s="31"/>
      <c r="B6" s="31"/>
      <c r="C6" s="31"/>
      <c r="D6" s="31"/>
      <c r="E6" s="34"/>
      <c r="F6" s="34"/>
      <c r="G6" s="34"/>
      <c r="H6" s="31"/>
      <c r="I6" s="31"/>
      <c r="J6" s="33"/>
      <c r="K6" s="31"/>
      <c r="L6" s="1"/>
    </row>
    <row r="7" spans="1:12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1"/>
    </row>
    <row r="8" spans="1:12" ht="30.75" customHeight="1" x14ac:dyDescent="0.25">
      <c r="A8" s="22">
        <v>1</v>
      </c>
      <c r="B8" s="23" t="s">
        <v>29</v>
      </c>
      <c r="C8" s="24" t="s">
        <v>30</v>
      </c>
      <c r="D8" s="20">
        <v>2400</v>
      </c>
      <c r="E8" s="28">
        <v>275.7</v>
      </c>
      <c r="F8" s="28">
        <v>267.7</v>
      </c>
      <c r="G8" s="28">
        <v>284</v>
      </c>
      <c r="H8" s="25">
        <f>ROUND(STDEV(E8:G8),2)</f>
        <v>8.15</v>
      </c>
      <c r="I8" s="26">
        <f>ROUND(H8/J8*100,2)</f>
        <v>2.96</v>
      </c>
      <c r="J8" s="25">
        <f>(E8+F8+G8)/3</f>
        <v>275.8</v>
      </c>
      <c r="K8" s="25">
        <f>J8*D8</f>
        <v>661920</v>
      </c>
      <c r="L8" s="27"/>
    </row>
    <row r="9" spans="1:12" ht="30.75" customHeight="1" x14ac:dyDescent="0.25">
      <c r="A9" s="22">
        <v>2</v>
      </c>
      <c r="B9" s="23" t="s">
        <v>29</v>
      </c>
      <c r="C9" s="24" t="s">
        <v>30</v>
      </c>
      <c r="D9" s="20">
        <v>2400</v>
      </c>
      <c r="E9" s="28">
        <v>305.89999999999998</v>
      </c>
      <c r="F9" s="28">
        <v>296.89999999999998</v>
      </c>
      <c r="G9" s="28">
        <v>315</v>
      </c>
      <c r="H9" s="25">
        <f t="shared" ref="H9:H10" si="0">ROUND(STDEV(E9:G9),2)</f>
        <v>9.0500000000000007</v>
      </c>
      <c r="I9" s="26">
        <f t="shared" ref="I9:I10" si="1">ROUND(H9/J9*100,2)</f>
        <v>2.96</v>
      </c>
      <c r="J9" s="25">
        <f t="shared" ref="J9:J10" si="2">(E9+F9+G9)/3</f>
        <v>305.93333333333334</v>
      </c>
      <c r="K9" s="25">
        <f t="shared" ref="K9:K10" si="3">J9*D9</f>
        <v>734240</v>
      </c>
      <c r="L9" s="27"/>
    </row>
    <row r="10" spans="1:12" ht="30.75" customHeight="1" x14ac:dyDescent="0.25">
      <c r="A10" s="22">
        <v>3</v>
      </c>
      <c r="B10" s="23" t="s">
        <v>29</v>
      </c>
      <c r="C10" s="24" t="s">
        <v>30</v>
      </c>
      <c r="D10" s="20">
        <v>2400</v>
      </c>
      <c r="E10" s="28">
        <v>281.3</v>
      </c>
      <c r="F10" s="28">
        <v>273.10000000000002</v>
      </c>
      <c r="G10" s="28">
        <v>289.7</v>
      </c>
      <c r="H10" s="25">
        <f t="shared" si="0"/>
        <v>8.3000000000000007</v>
      </c>
      <c r="I10" s="26">
        <f t="shared" si="1"/>
        <v>2.95</v>
      </c>
      <c r="J10" s="25">
        <f t="shared" si="2"/>
        <v>281.36666666666673</v>
      </c>
      <c r="K10" s="25">
        <f t="shared" si="3"/>
        <v>675280.00000000012</v>
      </c>
      <c r="L10" s="27"/>
    </row>
    <row r="11" spans="1:12" x14ac:dyDescent="0.25">
      <c r="A11" s="2"/>
      <c r="B11" s="2" t="s">
        <v>7</v>
      </c>
      <c r="C11" s="3" t="s">
        <v>8</v>
      </c>
      <c r="D11" s="3" t="s">
        <v>8</v>
      </c>
      <c r="E11" s="3" t="s">
        <v>8</v>
      </c>
      <c r="F11" s="3" t="s">
        <v>8</v>
      </c>
      <c r="G11" s="3" t="s">
        <v>8</v>
      </c>
      <c r="H11" s="3"/>
      <c r="I11" s="3"/>
      <c r="J11" s="3" t="s">
        <v>8</v>
      </c>
      <c r="K11" s="4">
        <f>SUM(K8:K10)</f>
        <v>2071440</v>
      </c>
      <c r="L11" s="1"/>
    </row>
    <row r="12" spans="1:12" ht="15" customHeight="1" thickBot="1" x14ac:dyDescent="0.3">
      <c r="A12" s="42" t="s">
        <v>16</v>
      </c>
      <c r="B12" s="43"/>
      <c r="C12" s="43"/>
      <c r="D12" s="44"/>
      <c r="E12" s="21">
        <v>46387</v>
      </c>
      <c r="F12" s="21">
        <v>46387</v>
      </c>
      <c r="G12" s="21">
        <v>46387</v>
      </c>
      <c r="H12" s="1"/>
      <c r="I12" s="1"/>
      <c r="J12" s="1"/>
      <c r="K12" s="1"/>
      <c r="L12" s="1"/>
    </row>
    <row r="13" spans="1:12" ht="15.75" thickBot="1" x14ac:dyDescent="0.3"/>
    <row r="14" spans="1:12" ht="15.6" customHeight="1" x14ac:dyDescent="0.25">
      <c r="A14" s="45" t="s">
        <v>33</v>
      </c>
      <c r="B14" s="45"/>
      <c r="C14" s="45"/>
      <c r="D14" s="45"/>
      <c r="E14" s="45"/>
      <c r="F14" s="45"/>
      <c r="G14" s="45"/>
      <c r="H14" s="45"/>
      <c r="I14" s="45"/>
    </row>
    <row r="15" spans="1:12" x14ac:dyDescent="0.25">
      <c r="A15" s="46" t="s">
        <v>17</v>
      </c>
      <c r="B15" s="46"/>
      <c r="C15" s="46"/>
      <c r="D15" s="46"/>
      <c r="E15" s="46"/>
      <c r="F15" s="46"/>
      <c r="G15" s="46"/>
      <c r="H15" s="46"/>
      <c r="I15" s="46"/>
    </row>
    <row r="16" spans="1:12" ht="55.15" customHeight="1" x14ac:dyDescent="0.25">
      <c r="A16" s="41" t="s">
        <v>18</v>
      </c>
      <c r="B16" s="41"/>
      <c r="C16" s="41"/>
      <c r="D16" s="41"/>
      <c r="E16" s="41"/>
      <c r="F16" s="41"/>
      <c r="G16" s="41"/>
      <c r="H16" s="41"/>
      <c r="I16" s="41"/>
    </row>
    <row r="17" spans="1:9" ht="15.75" thickBot="1" x14ac:dyDescent="0.3">
      <c r="A17" s="7"/>
      <c r="B17" s="8"/>
      <c r="C17" s="8"/>
      <c r="D17" s="9"/>
      <c r="E17" s="8"/>
      <c r="F17" s="6"/>
      <c r="G17" s="6"/>
      <c r="H17" s="6"/>
      <c r="I17" s="6"/>
    </row>
    <row r="18" spans="1:9" ht="46.9" customHeight="1" thickBot="1" x14ac:dyDescent="0.3">
      <c r="A18" s="7"/>
      <c r="B18" s="10" t="s">
        <v>19</v>
      </c>
      <c r="C18" s="35" t="s">
        <v>20</v>
      </c>
      <c r="D18" s="36"/>
      <c r="E18" s="37"/>
      <c r="F18" s="11"/>
      <c r="G18" s="12"/>
      <c r="H18" s="12"/>
      <c r="I18" s="12"/>
    </row>
    <row r="19" spans="1:9" ht="16.5" thickBot="1" x14ac:dyDescent="0.3">
      <c r="A19" s="7"/>
      <c r="B19" s="13" t="s">
        <v>21</v>
      </c>
      <c r="C19" s="35" t="s">
        <v>31</v>
      </c>
      <c r="D19" s="36"/>
      <c r="E19" s="37"/>
      <c r="F19" s="11"/>
      <c r="G19" s="12"/>
      <c r="H19" s="12"/>
      <c r="I19" s="12"/>
    </row>
    <row r="20" spans="1:9" ht="16.5" customHeight="1" thickBot="1" x14ac:dyDescent="0.3">
      <c r="A20" s="7"/>
      <c r="B20" s="13" t="s">
        <v>22</v>
      </c>
      <c r="C20" s="35" t="s">
        <v>31</v>
      </c>
      <c r="D20" s="36"/>
      <c r="E20" s="37"/>
      <c r="F20" s="14"/>
      <c r="G20" s="6"/>
      <c r="H20" s="6"/>
      <c r="I20" s="6"/>
    </row>
    <row r="21" spans="1:9" ht="16.5" customHeight="1" thickBot="1" x14ac:dyDescent="0.3">
      <c r="A21" s="7"/>
      <c r="B21" s="13" t="s">
        <v>23</v>
      </c>
      <c r="C21" s="35" t="s">
        <v>31</v>
      </c>
      <c r="D21" s="36"/>
      <c r="E21" s="37"/>
      <c r="F21" s="11"/>
      <c r="G21" s="12"/>
      <c r="H21" s="12"/>
      <c r="I21" s="12"/>
    </row>
    <row r="22" spans="1:9" ht="15.75" x14ac:dyDescent="0.25">
      <c r="A22" s="7"/>
      <c r="B22" s="15" t="s">
        <v>32</v>
      </c>
      <c r="C22" s="5"/>
      <c r="D22" s="5"/>
      <c r="E22" s="5"/>
      <c r="F22" s="12"/>
      <c r="G22" s="12"/>
      <c r="H22" s="12"/>
      <c r="I22" s="12"/>
    </row>
    <row r="23" spans="1:9" x14ac:dyDescent="0.25">
      <c r="A23" s="7"/>
      <c r="B23" s="6" t="s">
        <v>24</v>
      </c>
      <c r="C23" s="6"/>
      <c r="D23" s="16"/>
      <c r="E23" s="6"/>
      <c r="F23" s="6"/>
      <c r="G23" s="6"/>
      <c r="H23" s="6"/>
      <c r="I23" s="6"/>
    </row>
    <row r="24" spans="1:9" x14ac:dyDescent="0.25">
      <c r="A24" s="7"/>
      <c r="B24" s="17" t="s">
        <v>25</v>
      </c>
      <c r="C24" s="6"/>
      <c r="D24" s="16"/>
      <c r="E24" s="6"/>
      <c r="F24" s="6"/>
      <c r="G24" s="6"/>
      <c r="H24" s="6"/>
      <c r="I24" s="6"/>
    </row>
    <row r="25" spans="1:9" x14ac:dyDescent="0.25">
      <c r="A25" s="7"/>
      <c r="B25" s="17" t="s">
        <v>26</v>
      </c>
      <c r="C25" s="6"/>
      <c r="D25" s="16"/>
      <c r="E25" s="6"/>
      <c r="F25" s="6"/>
      <c r="G25" s="6"/>
      <c r="H25" s="6"/>
      <c r="I25" s="6"/>
    </row>
    <row r="26" spans="1:9" x14ac:dyDescent="0.25">
      <c r="A26" s="7"/>
      <c r="B26" s="6" t="s">
        <v>27</v>
      </c>
      <c r="C26" s="18"/>
      <c r="D26" s="19"/>
      <c r="E26" s="18"/>
      <c r="F26" s="18"/>
      <c r="G26" s="18"/>
      <c r="H26" s="18"/>
      <c r="I26" s="18"/>
    </row>
  </sheetData>
  <mergeCells count="23">
    <mergeCell ref="C20:E20"/>
    <mergeCell ref="C21:E21"/>
    <mergeCell ref="G5:G6"/>
    <mergeCell ref="C3:I3"/>
    <mergeCell ref="A16:I16"/>
    <mergeCell ref="C18:E18"/>
    <mergeCell ref="C19:E19"/>
    <mergeCell ref="A12:D12"/>
    <mergeCell ref="A14:I14"/>
    <mergeCell ref="A15:I15"/>
    <mergeCell ref="I1:K1"/>
    <mergeCell ref="A2:K2"/>
    <mergeCell ref="A4:A6"/>
    <mergeCell ref="B4:B6"/>
    <mergeCell ref="C4:C6"/>
    <mergeCell ref="D4:D6"/>
    <mergeCell ref="E4:G4"/>
    <mergeCell ref="J4:J6"/>
    <mergeCell ref="K4:K6"/>
    <mergeCell ref="E5:E6"/>
    <mergeCell ref="F5:F6"/>
    <mergeCell ref="H4:H6"/>
    <mergeCell ref="I4:I6"/>
  </mergeCells>
  <phoneticPr fontId="16" type="noConversion"/>
  <hyperlinks>
    <hyperlink ref="J4" location="_ftn1" display="_ftn1" xr:uid="{00000000-0004-0000-0000-000000000000}"/>
  </hyperlinks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2025-09-19T07:35:21Z</dcterms:modified>
</cp:coreProperties>
</file>