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wmf" ContentType="image/x-wmf"/>
  <Override PartName="/xl/media/image2.wmf" ContentType="image/x-wmf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НМЦ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<sst xmlns="http://schemas.openxmlformats.org/spreadsheetml/2006/main" count="29" uniqueCount="27">
  <si>
    <t xml:space="preserve">Приложение № 2
к запросу котировок в электронной форме 
От «10» октября 2025 г.</t>
  </si>
  <si>
    <t xml:space="preserve">Обоснование начальной (максимальной) цены Договора на поставку хлеба </t>
  </si>
  <si>
    <t xml:space="preserve">№</t>
  </si>
  <si>
    <t xml:space="preserve">Наименование товара (работ, услуг) 
</t>
  </si>
  <si>
    <t xml:space="preserve">Основыне характеристи объекта закупки</t>
  </si>
  <si>
    <t xml:space="preserve">Ед. изм</t>
  </si>
  <si>
    <t xml:space="preserve">Кол-во</t>
  </si>
  <si>
    <t xml:space="preserve">Коммерческие предложения (руб./ед.изм.)</t>
  </si>
  <si>
    <t xml:space="preserve">Оценка однородности совокупности значений выявленных цен, используемых в расчете Н(М)ЦД</t>
  </si>
  <si>
    <t xml:space="preserve">Н(М)ЦД, определяемая методом сопоставимых рыночных цен (анализа рынка)*</t>
  </si>
  <si>
    <t xml:space="preserve">Коммерческое предложение №1 (Вх. № 21.1 от 18.09.2025 )</t>
  </si>
  <si>
    <t xml:space="preserve">Коммерческое предложение №2 (Вх. № 21.2 от 26.09.2025  )</t>
  </si>
  <si>
    <t xml:space="preserve">Коммерческое предложение №3 (Вх. № 21.3 от 26.10.2025  )</t>
  </si>
  <si>
    <t xml:space="preserve">Коммерческое предложение                 № 4 </t>
  </si>
  <si>
    <t xml:space="preserve">Коммерческое предложение                 № 5 </t>
  </si>
  <si>
    <t xml:space="preserve">Средняя арифметическая цена за единицу     &lt;ц&gt; </t>
  </si>
  <si>
    <t xml:space="preserve">Среднее квадратичное отклонение</t>
  </si>
  <si>
    <r>
      <rPr>
        <b val="true"/>
        <sz val="11"/>
        <rFont val="Times New Roman"/>
        <family val="1"/>
        <charset val="204"/>
      </rPr>
      <t xml:space="preserve">коэффициент вариации цен V (%)           </t>
    </r>
    <r>
      <rPr>
        <i val="true"/>
        <sz val="11"/>
        <rFont val="Times New Roman"/>
        <family val="1"/>
        <charset val="204"/>
      </rPr>
      <t xml:space="preserve">         (не должен превышать 33%)</t>
    </r>
  </si>
  <si>
    <t xml:space="preserve">Средняя арифметическая цена за единицу     руб.</t>
  </si>
  <si>
    <t xml:space="preserve">Расчет Н (МЦД) по формуле                             v - количество (объем) закупаемого товара (работы, услуги);
     ц - ср. цена за единицу    ЦКЕП = v*ц</t>
  </si>
  <si>
    <t xml:space="preserve">Хлеб пшеничный белый</t>
  </si>
  <si>
    <t xml:space="preserve">в соответствии с Техническим заданием</t>
  </si>
  <si>
    <t xml:space="preserve">кг</t>
  </si>
  <si>
    <t xml:space="preserve">Хлеб ржано-пшеничный</t>
  </si>
  <si>
    <t xml:space="preserve">В результате проведенного расчета Н(М)Ц договора составила:</t>
  </si>
  <si>
    <t xml:space="preserve">рублей</t>
  </si>
  <si>
    <t xml:space="preserve">При определении начальной (максимальной) цены Договора на поставку хлеба применен метод сопоставимых рыночных цен (анализ рынка).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</si>
</sst>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#,##0.00"/>
    <numFmt numFmtId="167" formatCode="0.0000"/>
    <numFmt numFmtId="168" formatCode="_-* #,##0.00\ _₽_-;\-* #,##0.00\ _₽_-;_-* \-??\ _₽_-;_-@_-"/>
  </numFmts>
  <fonts count="12">
    <font>
      <sz val="11"/>
      <color theme="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2"/>
      <name val="Times New Roman"/>
      <family val="1"/>
      <charset val="204"/>
    </font>
    <font>
      <b val="true"/>
      <sz val="11"/>
      <name val="Times New Roman"/>
      <family val="1"/>
      <charset val="204"/>
    </font>
    <font>
      <i val="true"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2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12</xdr:col>
      <xdr:colOff>9360</xdr:colOff>
      <xdr:row>3</xdr:row>
      <xdr:rowOff>1476360</xdr:rowOff>
    </xdr:from>
    <xdr:to>
      <xdr:col>12</xdr:col>
      <xdr:colOff>593640</xdr:colOff>
      <xdr:row>3</xdr:row>
      <xdr:rowOff>1813320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10893960" y="3324240"/>
          <a:ext cx="584280" cy="336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twoCell">
    <xdr:from>
      <xdr:col>11</xdr:col>
      <xdr:colOff>169200</xdr:colOff>
      <xdr:row>3</xdr:row>
      <xdr:rowOff>1266120</xdr:rowOff>
    </xdr:from>
    <xdr:to>
      <xdr:col>11</xdr:col>
      <xdr:colOff>667800</xdr:colOff>
      <xdr:row>3</xdr:row>
      <xdr:rowOff>1517040</xdr:rowOff>
    </xdr:to>
    <xdr:pic>
      <xdr:nvPicPr>
        <xdr:cNvPr id="1" name="Picture 2" descr=""/>
        <xdr:cNvPicPr/>
      </xdr:nvPicPr>
      <xdr:blipFill>
        <a:blip r:embed="rId2"/>
        <a:stretch/>
      </xdr:blipFill>
      <xdr:spPr>
        <a:xfrm>
          <a:off x="10127160" y="3114000"/>
          <a:ext cx="498600" cy="2509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5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K1" activeCellId="0" sqref="K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3.15"/>
    <col collapsed="false" customWidth="true" hidden="false" outlineLevel="0" max="2" min="2" style="1" width="31"/>
    <col collapsed="false" customWidth="true" hidden="false" outlineLevel="0" max="3" min="3" style="1" width="20.57"/>
    <col collapsed="false" customWidth="true" hidden="false" outlineLevel="0" max="4" min="4" style="1" width="5.86"/>
    <col collapsed="false" customWidth="true" hidden="false" outlineLevel="0" max="5" min="5" style="1" width="13.29"/>
    <col collapsed="false" customWidth="true" hidden="false" outlineLevel="0" max="6" min="6" style="1" width="16.57"/>
    <col collapsed="false" customWidth="true" hidden="false" outlineLevel="0" max="7" min="7" style="1" width="16.29"/>
    <col collapsed="false" customWidth="true" hidden="false" outlineLevel="0" max="8" min="8" style="1" width="16.43"/>
    <col collapsed="false" customWidth="true" hidden="true" outlineLevel="0" max="10" min="9" style="1" width="15.85"/>
    <col collapsed="false" customWidth="true" hidden="false" outlineLevel="0" max="11" min="11" style="1" width="18.14"/>
    <col collapsed="false" customWidth="true" hidden="false" outlineLevel="0" max="12" min="12" style="1" width="13.15"/>
    <col collapsed="false" customWidth="true" hidden="false" outlineLevel="0" max="13" min="13" style="1" width="10.29"/>
    <col collapsed="false" customWidth="true" hidden="false" outlineLevel="0" max="14" min="14" style="1" width="11.29"/>
    <col collapsed="false" customWidth="true" hidden="false" outlineLevel="0" max="15" min="15" style="1" width="16.29"/>
    <col collapsed="false" customWidth="false" hidden="false" outlineLevel="0" max="16384" min="16" style="1" width="9.14"/>
  </cols>
  <sheetData>
    <row r="1" customFormat="false" ht="67.5" hidden="false" customHeight="true" outlineLevel="0" collapsed="false">
      <c r="K1" s="2" t="s">
        <v>0</v>
      </c>
      <c r="L1" s="2"/>
      <c r="M1" s="2"/>
      <c r="N1" s="2"/>
      <c r="O1" s="2"/>
    </row>
    <row r="2" customFormat="false" ht="39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39" hidden="false" customHeight="tru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/>
      <c r="H3" s="4"/>
      <c r="I3" s="5"/>
      <c r="J3" s="5"/>
      <c r="K3" s="6" t="s">
        <v>8</v>
      </c>
      <c r="L3" s="6"/>
      <c r="M3" s="6"/>
      <c r="N3" s="7" t="s">
        <v>9</v>
      </c>
      <c r="O3" s="7"/>
    </row>
    <row r="4" customFormat="false" ht="144" hidden="false" customHeight="true" outlineLevel="0" collapsed="false">
      <c r="A4" s="4"/>
      <c r="B4" s="4"/>
      <c r="C4" s="4"/>
      <c r="D4" s="4"/>
      <c r="E4" s="4"/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7" t="s">
        <v>18</v>
      </c>
      <c r="O4" s="7" t="s">
        <v>19</v>
      </c>
    </row>
    <row r="5" customFormat="false" ht="48" hidden="false" customHeight="true" outlineLevel="0" collapsed="false">
      <c r="A5" s="5" t="n">
        <v>1</v>
      </c>
      <c r="B5" s="4" t="s">
        <v>20</v>
      </c>
      <c r="C5" s="8" t="s">
        <v>21</v>
      </c>
      <c r="D5" s="4" t="s">
        <v>22</v>
      </c>
      <c r="E5" s="9" t="n">
        <v>12000</v>
      </c>
      <c r="F5" s="10" t="n">
        <v>75</v>
      </c>
      <c r="G5" s="10" t="n">
        <v>84</v>
      </c>
      <c r="H5" s="10" t="n">
        <v>74</v>
      </c>
      <c r="I5" s="5"/>
      <c r="J5" s="5"/>
      <c r="K5" s="11" t="n">
        <f aca="false">AVERAGE(F5:H5)</f>
        <v>77.6666666666667</v>
      </c>
      <c r="L5" s="11" t="n">
        <f aca="false">SQRT(((SUM((POWER(H5-K5,2)),(POWER(G5-K5,2)),(POWER(F5-K5,2)))/(COLUMNS(F5:H5)-1))))</f>
        <v>5.5075705472861</v>
      </c>
      <c r="M5" s="11" t="n">
        <f aca="false">L5/K5*100</f>
        <v>7.09129255015378</v>
      </c>
      <c r="N5" s="12" t="n">
        <f aca="false">ROUND(K5,2)</f>
        <v>77.67</v>
      </c>
      <c r="O5" s="12" t="n">
        <f aca="false">N5*E5</f>
        <v>932040</v>
      </c>
    </row>
    <row r="6" customFormat="false" ht="48" hidden="false" customHeight="true" outlineLevel="0" collapsed="false">
      <c r="A6" s="5" t="n">
        <v>2</v>
      </c>
      <c r="B6" s="4" t="s">
        <v>23</v>
      </c>
      <c r="C6" s="8" t="s">
        <v>21</v>
      </c>
      <c r="D6" s="4" t="s">
        <v>22</v>
      </c>
      <c r="E6" s="9" t="n">
        <v>8000</v>
      </c>
      <c r="F6" s="10" t="n">
        <v>75</v>
      </c>
      <c r="G6" s="10" t="n">
        <v>80</v>
      </c>
      <c r="H6" s="10" t="n">
        <v>74</v>
      </c>
      <c r="I6" s="5"/>
      <c r="J6" s="5"/>
      <c r="K6" s="11" t="n">
        <f aca="false">AVERAGE(F6:H6)</f>
        <v>76.3333333333333</v>
      </c>
      <c r="L6" s="11" t="n">
        <f aca="false">SQRT(((SUM((POWER(H6-K6,2)),(POWER(G6-K6,2)),(POWER(F6-K6,2)))/(COLUMNS(F6:H6)-1))))</f>
        <v>3.21455025366432</v>
      </c>
      <c r="M6" s="11" t="n">
        <f aca="false">L6/K6*100</f>
        <v>4.21120120567378</v>
      </c>
      <c r="N6" s="12" t="n">
        <f aca="false">ROUND(K6,2)</f>
        <v>76.33</v>
      </c>
      <c r="O6" s="12" t="n">
        <f aca="false">N6*E6</f>
        <v>610640</v>
      </c>
    </row>
    <row r="7" s="18" customFormat="true" ht="21" hidden="false" customHeight="true" outlineLevel="0" collapsed="false">
      <c r="A7" s="13"/>
      <c r="B7" s="14"/>
      <c r="C7" s="15"/>
      <c r="D7" s="16"/>
      <c r="E7" s="14"/>
      <c r="F7" s="11"/>
      <c r="G7" s="17"/>
      <c r="H7" s="11"/>
      <c r="I7" s="11"/>
      <c r="J7" s="11"/>
      <c r="K7" s="11"/>
      <c r="L7" s="11"/>
      <c r="M7" s="11"/>
      <c r="N7" s="12"/>
      <c r="O7" s="12" t="n">
        <f aca="false">SUM(O5:O6)</f>
        <v>1542680</v>
      </c>
    </row>
    <row r="8" s="18" customFormat="true" ht="21" hidden="false" customHeight="true" outlineLevel="0" collapsed="false">
      <c r="A8" s="13"/>
    </row>
    <row r="9" customFormat="false" ht="15.75" hidden="false" customHeight="true" outlineLevel="0" collapsed="false">
      <c r="A9" s="19" t="s">
        <v>24</v>
      </c>
      <c r="B9" s="19"/>
      <c r="C9" s="19"/>
      <c r="D9" s="19"/>
      <c r="E9" s="19"/>
      <c r="F9" s="19"/>
      <c r="G9" s="19"/>
      <c r="H9" s="19"/>
      <c r="I9" s="20"/>
      <c r="J9" s="20"/>
      <c r="K9" s="12" t="n">
        <f aca="false">O7</f>
        <v>1542680</v>
      </c>
      <c r="L9" s="21" t="s">
        <v>25</v>
      </c>
      <c r="M9" s="21"/>
      <c r="N9" s="21"/>
      <c r="O9" s="22"/>
    </row>
    <row r="10" customFormat="false" ht="15.75" hidden="false" customHeight="true" outlineLevel="0" collapsed="false">
      <c r="A10" s="23" t="s">
        <v>26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customFormat="false" ht="15.75" hidden="false" customHeight="false" outlineLevel="0" collapsed="false">
      <c r="A11" s="24"/>
      <c r="B11" s="24"/>
      <c r="C11" s="24"/>
      <c r="D11" s="24"/>
      <c r="E11" s="25"/>
      <c r="F11" s="25"/>
      <c r="G11" s="26"/>
      <c r="H11" s="27"/>
      <c r="I11" s="27"/>
      <c r="J11" s="27"/>
      <c r="K11" s="28"/>
      <c r="L11" s="28"/>
      <c r="M11" s="28"/>
      <c r="N11" s="28"/>
      <c r="O11" s="28"/>
    </row>
    <row r="12" customFormat="false" ht="15.75" hidden="false" customHeight="false" outlineLevel="0" collapsed="false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customFormat="false" ht="15.75" hidden="false" customHeight="false" outlineLevel="0" collapsed="false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5" customFormat="false" ht="12.75" hidden="false" customHeight="false" outlineLevel="0" collapsed="false">
      <c r="K15" s="29"/>
    </row>
  </sheetData>
  <mergeCells count="13">
    <mergeCell ref="K1:O1"/>
    <mergeCell ref="A2:O2"/>
    <mergeCell ref="A3:A4"/>
    <mergeCell ref="B3:B4"/>
    <mergeCell ref="C3:C4"/>
    <mergeCell ref="D3:D4"/>
    <mergeCell ref="E3:E4"/>
    <mergeCell ref="F3:H3"/>
    <mergeCell ref="K3:M3"/>
    <mergeCell ref="N3:O3"/>
    <mergeCell ref="A9:H9"/>
    <mergeCell ref="A10:O10"/>
    <mergeCell ref="A11:D1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201</TotalTime>
  <Application>LibreOffice/25.2.5.2$Windows_X86_64 LibreOffice_project/03d19516eb2e1dd5d4ccd751a0d6f35f35e08022</Application>
  <AppVersion>15.0000</AppVersion>
  <Company>департамент образования Сахалинской области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2014-05-19T23:28:21Z</dcterms:created>
  <dc:creator>Милишкевич Александра Игоревна</dc:creator>
  <dc:description/>
  <dc:language>ru-RU</dc:language>
  <cp:lastModifiedBy/>
  <cp:lastPrinted>2024-07-23T08:40:16Z</cp:lastPrinted>
  <dcterms:modified xsi:type="dcterms:W3CDTF">2025-10-09T20:19:43Z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