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20" windowWidth="20736" windowHeight="11700"/>
  </bookViews>
  <sheets>
    <sheet name="обоснование" sheetId="8" r:id="rId1"/>
  </sheets>
  <definedNames>
    <definedName name="_xlnm.Print_Area" localSheetId="0">обоснование!$A$3:$M$26</definedName>
  </definedNames>
  <calcPr calcId="125725"/>
</workbook>
</file>

<file path=xl/calcChain.xml><?xml version="1.0" encoding="utf-8"?>
<calcChain xmlns="http://schemas.openxmlformats.org/spreadsheetml/2006/main">
  <c r="M22" i="8"/>
  <c r="M18"/>
  <c r="M19"/>
  <c r="M20"/>
  <c r="M21"/>
  <c r="L18"/>
  <c r="L19"/>
  <c r="L20"/>
  <c r="L21"/>
  <c r="C22"/>
  <c r="P18"/>
  <c r="P19"/>
  <c r="P20"/>
  <c r="P21"/>
  <c r="P17"/>
  <c r="I18"/>
  <c r="I19"/>
  <c r="I20"/>
  <c r="I21"/>
  <c r="G17"/>
  <c r="G18"/>
  <c r="G19"/>
  <c r="G20"/>
  <c r="G21"/>
  <c r="E18"/>
  <c r="E19"/>
  <c r="E20"/>
  <c r="E21"/>
  <c r="E17"/>
  <c r="L17"/>
  <c r="M17" s="1"/>
  <c r="I17"/>
  <c r="P22" l="1"/>
  <c r="I22"/>
  <c r="G22"/>
  <c r="E22"/>
  <c r="K22" l="1"/>
  <c r="G24" l="1"/>
</calcChain>
</file>

<file path=xl/sharedStrings.xml><?xml version="1.0" encoding="utf-8"?>
<sst xmlns="http://schemas.openxmlformats.org/spreadsheetml/2006/main" count="30" uniqueCount="24">
  <si>
    <t>№ п/п</t>
  </si>
  <si>
    <t>Наименование товара</t>
  </si>
  <si>
    <t>Кол-во</t>
  </si>
  <si>
    <t xml:space="preserve">Цена </t>
  </si>
  <si>
    <t>Сумма</t>
  </si>
  <si>
    <t>Начальная (максимальная)  цена ед.товара, руб.</t>
  </si>
  <si>
    <t>Начальная (максимальная)  цена договора, руб.</t>
  </si>
  <si>
    <t xml:space="preserve">По данным анализа рынка начальная (максимальная) цена договора составила </t>
  </si>
  <si>
    <t>рублей.</t>
  </si>
  <si>
    <t xml:space="preserve">     В целях применения метода сопоставимых рыночных цен (анализа рынка) Заказчиком запрошена информация о ценах товаров, работ, услуг у поставщиков (подрядчиков, исполнителей), осуществляющих поставки идентичных (однородных) товаров, работ, услуг, планируемых к закупке. </t>
  </si>
  <si>
    <t>Цены товаров (работ , услуг), лиц осуществляющих поставки товаров (работ, услуг), являющихся предметом исследования, руб.</t>
  </si>
  <si>
    <t>Предложение 1</t>
  </si>
  <si>
    <t>Предложение 2</t>
  </si>
  <si>
    <t>Предложение 3</t>
  </si>
  <si>
    <r>
      <t xml:space="preserve">     При определении начальной (максимальной) цены договора методом сопоставимых рыночных цен (анализа рынка) Заказчиком в качестве обоснования начальной (максимальной) цены договора применяется полученное им </t>
    </r>
    <r>
      <rPr>
        <u/>
        <sz val="10"/>
        <color theme="1"/>
        <rFont val="Times New Roman"/>
        <family val="1"/>
        <charset val="204"/>
      </rPr>
      <t>минимальное</t>
    </r>
    <r>
      <rPr>
        <sz val="10"/>
        <color theme="1"/>
        <rFont val="Times New Roman"/>
        <family val="1"/>
        <charset val="204"/>
      </rPr>
      <t xml:space="preserve"> ценовое предложение.</t>
    </r>
  </si>
  <si>
    <t xml:space="preserve">     Начальная (максимальная) цена договора определена методом сопоставимых рыночных цен (анализа рынка), в соответствии Положением о закупке на основании информации о рыночных ценах идентичных (однородных) товаров, работ, услуг, планируемых к закупке.</t>
  </si>
  <si>
    <t xml:space="preserve">Печень говяжья </t>
  </si>
  <si>
    <t>Сердце говяжье</t>
  </si>
  <si>
    <t>Легкое говяжье</t>
  </si>
  <si>
    <t>Язык говяжий</t>
  </si>
  <si>
    <t>Мясо говядины б/к, с/м</t>
  </si>
  <si>
    <t>Цена на товар включает в себя помимо стоимости товара, все расходы, в том числе транспортные расходы, расходы по погрузке и выгрузке товара на склад Заказчика, доставке, оформления необходимой документации, таможенной очистки, сертификации, страховые расходы, а также налоги и сборы, и другие платежи, установленные действующим законодательством Российской Федерации</t>
  </si>
  <si>
    <t>Обоснование начальной (максимальной) цены договора на поставку мяса и супродуктов говяжьих  на 2026 г.</t>
  </si>
  <si>
    <t>Приложение № 3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</si>
</sst>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center"/>
    </xf>
    <xf numFmtId="4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4" fontId="5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Alignment="1"/>
    <xf numFmtId="3" fontId="5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2" borderId="5" xfId="2" applyFont="1" applyFill="1" applyBorder="1" applyAlignment="1">
      <alignment horizontal="center" vertical="center" wrapText="1"/>
    </xf>
    <xf numFmtId="43" fontId="3" fillId="2" borderId="8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8" fillId="2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/>
    <xf numFmtId="43" fontId="1" fillId="0" borderId="0" xfId="6" applyFont="1" applyFill="1" applyBorder="1"/>
    <xf numFmtId="43" fontId="6" fillId="0" borderId="0" xfId="6" applyFont="1" applyFill="1" applyBorder="1"/>
    <xf numFmtId="43" fontId="6" fillId="0" borderId="0" xfId="0" applyNumberFormat="1" applyFont="1" applyFill="1" applyBorder="1"/>
    <xf numFmtId="0" fontId="5" fillId="0" borderId="0" xfId="0" applyFont="1" applyFill="1" applyBorder="1"/>
    <xf numFmtId="43" fontId="8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5" fillId="0" borderId="0" xfId="0" applyNumberFormat="1" applyFont="1"/>
    <xf numFmtId="0" fontId="1" fillId="0" borderId="0" xfId="0" applyFont="1" applyFill="1" applyBorder="1" applyAlignment="1">
      <alignment horizontal="center" vertical="center" wrapText="1"/>
    </xf>
    <xf numFmtId="43" fontId="5" fillId="0" borderId="0" xfId="6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1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9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43" fontId="5" fillId="0" borderId="0" xfId="6" applyFont="1" applyFill="1" applyBorder="1"/>
    <xf numFmtId="2" fontId="1" fillId="0" borderId="0" xfId="0" applyNumberFormat="1" applyFont="1" applyFill="1" applyBorder="1"/>
    <xf numFmtId="0" fontId="9" fillId="2" borderId="0" xfId="0" applyFont="1" applyFill="1" applyBorder="1" applyAlignment="1">
      <alignment horizontal="left" vertical="center" wrapText="1"/>
    </xf>
    <xf numFmtId="43" fontId="1" fillId="0" borderId="0" xfId="6" applyFont="1" applyBorder="1"/>
    <xf numFmtId="43" fontId="5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wrapText="1"/>
    </xf>
  </cellXfs>
  <cellStyles count="7">
    <cellStyle name="Обычный" xfId="0" builtinId="0"/>
    <cellStyle name="Обычный 2" xfId="5"/>
    <cellStyle name="Обычный 2 2" xfId="3"/>
    <cellStyle name="Обычный 3" xfId="2"/>
    <cellStyle name="Обычный 3 2" xfId="4"/>
    <cellStyle name="Обычный 3 3" xfId="1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7"/>
  <sheetViews>
    <sheetView tabSelected="1" topLeftCell="A19" zoomScaleNormal="100" workbookViewId="0">
      <selection activeCell="F12" sqref="F12"/>
    </sheetView>
  </sheetViews>
  <sheetFormatPr defaultColWidth="9.109375" defaultRowHeight="13.8"/>
  <cols>
    <col min="1" max="1" width="3.6640625" style="6" bestFit="1" customWidth="1"/>
    <col min="2" max="2" width="46.109375" style="6" customWidth="1"/>
    <col min="3" max="3" width="9.88671875" style="6" customWidth="1"/>
    <col min="4" max="4" width="11.44140625" style="7" customWidth="1"/>
    <col min="5" max="5" width="21" style="6" customWidth="1"/>
    <col min="6" max="6" width="15.21875" style="6" bestFit="1" customWidth="1"/>
    <col min="7" max="7" width="15" style="6" customWidth="1"/>
    <col min="8" max="8" width="15.21875" style="6" bestFit="1" customWidth="1"/>
    <col min="9" max="9" width="17.33203125" style="6" customWidth="1"/>
    <col min="10" max="10" width="25.109375" style="6" hidden="1" customWidth="1"/>
    <col min="11" max="11" width="13.44140625" style="6" hidden="1" customWidth="1"/>
    <col min="12" max="12" width="14.5546875" style="8" customWidth="1"/>
    <col min="13" max="13" width="13.5546875" style="8" customWidth="1"/>
    <col min="14" max="14" width="9.21875" style="8" bestFit="1" customWidth="1"/>
    <col min="15" max="16" width="14" style="8" bestFit="1" customWidth="1"/>
    <col min="17" max="16384" width="9.109375" style="8"/>
  </cols>
  <sheetData>
    <row r="1" spans="1:17">
      <c r="G1" s="6" t="s">
        <v>23</v>
      </c>
      <c r="L1" s="6"/>
      <c r="M1" s="6"/>
      <c r="N1" s="6"/>
    </row>
    <row r="2" spans="1:17">
      <c r="L2" s="6"/>
      <c r="M2" s="6"/>
      <c r="N2" s="6"/>
    </row>
    <row r="3" spans="1:17">
      <c r="D3" s="6"/>
      <c r="K3" s="9"/>
      <c r="L3" s="6"/>
      <c r="M3" s="6"/>
      <c r="N3" s="6"/>
    </row>
    <row r="4" spans="1:17" ht="10.5" customHeight="1">
      <c r="D4" s="6"/>
      <c r="L4" s="6"/>
      <c r="M4" s="6"/>
      <c r="N4" s="6"/>
    </row>
    <row r="5" spans="1:17">
      <c r="A5" s="75" t="s">
        <v>22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"/>
    </row>
    <row r="6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6"/>
    </row>
    <row r="7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6"/>
      <c r="N7" s="6"/>
    </row>
    <row r="8" spans="1:17" ht="30" customHeight="1">
      <c r="A8" s="77" t="s">
        <v>15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6"/>
    </row>
    <row r="9" spans="1:17" ht="30" customHeight="1">
      <c r="A9" s="78" t="s">
        <v>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6"/>
    </row>
    <row r="10" spans="1:17" ht="32.25" customHeight="1">
      <c r="A10" s="78" t="s">
        <v>14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6"/>
    </row>
    <row r="11" spans="1:17" ht="9" customHeight="1">
      <c r="D11" s="6"/>
      <c r="L11" s="6"/>
      <c r="M11" s="6"/>
      <c r="N11" s="6"/>
    </row>
    <row r="12" spans="1:17" ht="9" customHeight="1">
      <c r="D12" s="6"/>
      <c r="L12" s="6"/>
      <c r="M12" s="6"/>
      <c r="N12" s="6"/>
    </row>
    <row r="13" spans="1:17" s="12" customFormat="1" ht="37.5" customHeight="1">
      <c r="A13" s="60" t="s">
        <v>0</v>
      </c>
      <c r="B13" s="60" t="s">
        <v>1</v>
      </c>
      <c r="C13" s="60" t="s">
        <v>2</v>
      </c>
      <c r="D13" s="64" t="s">
        <v>10</v>
      </c>
      <c r="E13" s="65"/>
      <c r="F13" s="65"/>
      <c r="G13" s="65"/>
      <c r="H13" s="65"/>
      <c r="I13" s="65"/>
      <c r="J13" s="65"/>
      <c r="K13" s="65"/>
      <c r="L13" s="65"/>
      <c r="M13" s="65"/>
      <c r="N13" s="11"/>
    </row>
    <row r="14" spans="1:17" s="12" customFormat="1" ht="15.75" customHeight="1">
      <c r="A14" s="60"/>
      <c r="B14" s="60"/>
      <c r="C14" s="60"/>
      <c r="D14" s="69" t="s">
        <v>11</v>
      </c>
      <c r="E14" s="70"/>
      <c r="F14" s="72" t="s">
        <v>12</v>
      </c>
      <c r="G14" s="73"/>
      <c r="H14" s="72" t="s">
        <v>13</v>
      </c>
      <c r="I14" s="73"/>
      <c r="J14" s="62"/>
      <c r="K14" s="63"/>
      <c r="L14" s="66" t="s">
        <v>5</v>
      </c>
      <c r="M14" s="68" t="s">
        <v>6</v>
      </c>
      <c r="N14" s="11"/>
    </row>
    <row r="15" spans="1:17" s="12" customFormat="1" ht="57.75" customHeight="1">
      <c r="A15" s="60"/>
      <c r="B15" s="60"/>
      <c r="C15" s="60"/>
      <c r="D15" s="71"/>
      <c r="E15" s="63"/>
      <c r="F15" s="62"/>
      <c r="G15" s="74"/>
      <c r="H15" s="62"/>
      <c r="I15" s="74"/>
      <c r="J15" s="3" t="s">
        <v>3</v>
      </c>
      <c r="K15" s="3" t="s">
        <v>4</v>
      </c>
      <c r="L15" s="66"/>
      <c r="M15" s="66"/>
      <c r="N15" s="11"/>
    </row>
    <row r="16" spans="1:17" s="12" customFormat="1" ht="35.25" customHeight="1">
      <c r="A16" s="60"/>
      <c r="B16" s="60"/>
      <c r="C16" s="60"/>
      <c r="D16" s="26" t="s">
        <v>3</v>
      </c>
      <c r="E16" s="1" t="s">
        <v>4</v>
      </c>
      <c r="F16" s="3" t="s">
        <v>3</v>
      </c>
      <c r="G16" s="3" t="s">
        <v>4</v>
      </c>
      <c r="H16" s="3" t="s">
        <v>3</v>
      </c>
      <c r="I16" s="3" t="s">
        <v>4</v>
      </c>
      <c r="J16" s="3"/>
      <c r="K16" s="3"/>
      <c r="L16" s="67"/>
      <c r="M16" s="67"/>
      <c r="N16" s="35"/>
      <c r="O16" s="36"/>
      <c r="P16" s="36"/>
      <c r="Q16" s="33"/>
    </row>
    <row r="17" spans="1:19" s="12" customFormat="1">
      <c r="A17" s="30">
        <v>1</v>
      </c>
      <c r="B17" s="43" t="s">
        <v>20</v>
      </c>
      <c r="C17" s="30">
        <v>14000</v>
      </c>
      <c r="D17" s="29">
        <v>1050</v>
      </c>
      <c r="E17" s="2">
        <f>C17*D17</f>
        <v>14700000</v>
      </c>
      <c r="F17" s="4">
        <v>1095</v>
      </c>
      <c r="G17" s="4">
        <f t="shared" ref="G17:G21" si="0">F17*C17</f>
        <v>15330000</v>
      </c>
      <c r="H17" s="4">
        <v>950</v>
      </c>
      <c r="I17" s="4">
        <f t="shared" ref="I17:I21" si="1">C17*H17</f>
        <v>13300000</v>
      </c>
      <c r="J17" s="25"/>
      <c r="K17" s="25"/>
      <c r="L17" s="13">
        <f t="shared" ref="L17:L21" si="2">MIN(D17,F17,H17)</f>
        <v>950</v>
      </c>
      <c r="M17" s="31">
        <f t="shared" ref="M17:M21" si="3">L17*C17</f>
        <v>13300000</v>
      </c>
      <c r="N17" s="37"/>
      <c r="O17" s="38"/>
      <c r="P17" s="39">
        <f>O17*C17</f>
        <v>0</v>
      </c>
      <c r="Q17" s="33"/>
    </row>
    <row r="18" spans="1:19" s="12" customFormat="1">
      <c r="A18" s="30">
        <v>2</v>
      </c>
      <c r="B18" s="43" t="s">
        <v>16</v>
      </c>
      <c r="C18" s="30">
        <v>1400</v>
      </c>
      <c r="D18" s="29">
        <v>650</v>
      </c>
      <c r="E18" s="2">
        <f t="shared" ref="E18:E21" si="4">C18*D18</f>
        <v>910000</v>
      </c>
      <c r="F18" s="4">
        <v>675</v>
      </c>
      <c r="G18" s="4">
        <f t="shared" si="0"/>
        <v>945000</v>
      </c>
      <c r="H18" s="4">
        <v>600</v>
      </c>
      <c r="I18" s="4">
        <f t="shared" si="1"/>
        <v>840000</v>
      </c>
      <c r="J18" s="25"/>
      <c r="K18" s="25"/>
      <c r="L18" s="13">
        <f t="shared" si="2"/>
        <v>600</v>
      </c>
      <c r="M18" s="31">
        <f t="shared" si="3"/>
        <v>840000</v>
      </c>
      <c r="N18" s="37"/>
      <c r="O18" s="38"/>
      <c r="P18" s="39">
        <f t="shared" ref="P18:P21" si="5">O18*C18</f>
        <v>0</v>
      </c>
      <c r="Q18" s="33"/>
    </row>
    <row r="19" spans="1:19" s="12" customFormat="1">
      <c r="A19" s="30">
        <v>3</v>
      </c>
      <c r="B19" s="43" t="s">
        <v>17</v>
      </c>
      <c r="C19" s="30">
        <v>450</v>
      </c>
      <c r="D19" s="29">
        <v>720</v>
      </c>
      <c r="E19" s="2">
        <f t="shared" si="4"/>
        <v>324000</v>
      </c>
      <c r="F19" s="4">
        <v>755</v>
      </c>
      <c r="G19" s="4">
        <f t="shared" si="0"/>
        <v>339750</v>
      </c>
      <c r="H19" s="4">
        <v>650</v>
      </c>
      <c r="I19" s="4">
        <f t="shared" si="1"/>
        <v>292500</v>
      </c>
      <c r="J19" s="25"/>
      <c r="K19" s="25"/>
      <c r="L19" s="13">
        <f t="shared" si="2"/>
        <v>650</v>
      </c>
      <c r="M19" s="31">
        <f t="shared" si="3"/>
        <v>292500</v>
      </c>
      <c r="N19" s="37"/>
      <c r="O19" s="38"/>
      <c r="P19" s="39">
        <f t="shared" si="5"/>
        <v>0</v>
      </c>
      <c r="Q19" s="33"/>
    </row>
    <row r="20" spans="1:19" s="12" customFormat="1">
      <c r="A20" s="30">
        <v>4</v>
      </c>
      <c r="B20" s="43" t="s">
        <v>18</v>
      </c>
      <c r="C20" s="30">
        <v>50</v>
      </c>
      <c r="D20" s="29">
        <v>500</v>
      </c>
      <c r="E20" s="2">
        <f t="shared" si="4"/>
        <v>25000</v>
      </c>
      <c r="F20" s="4">
        <v>532</v>
      </c>
      <c r="G20" s="4">
        <f t="shared" si="0"/>
        <v>26600</v>
      </c>
      <c r="H20" s="4">
        <v>400</v>
      </c>
      <c r="I20" s="4">
        <f t="shared" si="1"/>
        <v>20000</v>
      </c>
      <c r="J20" s="25"/>
      <c r="K20" s="25"/>
      <c r="L20" s="13">
        <f t="shared" si="2"/>
        <v>400</v>
      </c>
      <c r="M20" s="31">
        <f t="shared" si="3"/>
        <v>20000</v>
      </c>
      <c r="N20" s="37"/>
      <c r="O20" s="38"/>
      <c r="P20" s="39">
        <f t="shared" si="5"/>
        <v>0</v>
      </c>
      <c r="Q20" s="33"/>
    </row>
    <row r="21" spans="1:19" s="12" customFormat="1">
      <c r="A21" s="30">
        <v>5</v>
      </c>
      <c r="B21" s="43" t="s">
        <v>19</v>
      </c>
      <c r="C21" s="30">
        <v>1600</v>
      </c>
      <c r="D21" s="29">
        <v>1532</v>
      </c>
      <c r="E21" s="2">
        <f t="shared" si="4"/>
        <v>2451200</v>
      </c>
      <c r="F21" s="4">
        <v>1560</v>
      </c>
      <c r="G21" s="4">
        <f t="shared" si="0"/>
        <v>2496000</v>
      </c>
      <c r="H21" s="4">
        <v>1500</v>
      </c>
      <c r="I21" s="4">
        <f t="shared" si="1"/>
        <v>2400000</v>
      </c>
      <c r="J21" s="25"/>
      <c r="K21" s="25"/>
      <c r="L21" s="13">
        <f t="shared" si="2"/>
        <v>1500</v>
      </c>
      <c r="M21" s="31">
        <f t="shared" si="3"/>
        <v>2400000</v>
      </c>
      <c r="N21" s="37"/>
      <c r="O21" s="38"/>
      <c r="P21" s="39">
        <f t="shared" si="5"/>
        <v>0</v>
      </c>
      <c r="Q21" s="33"/>
    </row>
    <row r="22" spans="1:19" s="15" customFormat="1">
      <c r="A22" s="27"/>
      <c r="B22" s="28"/>
      <c r="C22" s="24">
        <f>SUM(C17:C21)</f>
        <v>17500</v>
      </c>
      <c r="D22" s="13"/>
      <c r="E22" s="14">
        <f>SUM(E17:E21)</f>
        <v>18410200</v>
      </c>
      <c r="F22" s="14"/>
      <c r="G22" s="14">
        <f>SUM(G17:G21)</f>
        <v>19137350</v>
      </c>
      <c r="H22" s="14"/>
      <c r="I22" s="14">
        <f>SUM(I17:I21)</f>
        <v>16852500</v>
      </c>
      <c r="J22" s="14"/>
      <c r="K22" s="14" t="e">
        <f>SUM(#REF!)</f>
        <v>#REF!</v>
      </c>
      <c r="L22" s="14"/>
      <c r="M22" s="14">
        <f>SUM(M17:M21)</f>
        <v>16852500</v>
      </c>
      <c r="N22" s="40"/>
      <c r="O22" s="41"/>
      <c r="P22" s="41">
        <f>SUM(P17:P21)</f>
        <v>0</v>
      </c>
      <c r="Q22" s="34"/>
    </row>
    <row r="23" spans="1:19" s="12" customFormat="1" hidden="1">
      <c r="A23" s="11"/>
      <c r="B23" s="5"/>
      <c r="C23" s="11"/>
      <c r="D23" s="16"/>
      <c r="E23" s="11"/>
      <c r="F23" s="11"/>
      <c r="G23" s="11"/>
      <c r="H23" s="11"/>
      <c r="I23" s="11"/>
      <c r="J23" s="11"/>
      <c r="K23" s="11"/>
      <c r="L23" s="11"/>
      <c r="M23" s="11"/>
      <c r="N23" s="35"/>
      <c r="O23" s="36"/>
      <c r="P23" s="36"/>
      <c r="Q23" s="33"/>
    </row>
    <row r="24" spans="1:19" s="12" customFormat="1" ht="15.75" customHeight="1">
      <c r="A24" s="17"/>
      <c r="B24" s="61" t="s">
        <v>7</v>
      </c>
      <c r="C24" s="61"/>
      <c r="D24" s="61"/>
      <c r="E24" s="61"/>
      <c r="F24" s="61"/>
      <c r="G24" s="18">
        <f>M22</f>
        <v>16852500</v>
      </c>
      <c r="H24" s="19" t="s">
        <v>8</v>
      </c>
      <c r="I24" s="11"/>
      <c r="J24" s="11"/>
      <c r="K24" s="11"/>
      <c r="L24" s="32"/>
      <c r="M24" s="20"/>
      <c r="N24" s="42"/>
      <c r="O24" s="42"/>
      <c r="P24" s="42"/>
      <c r="Q24" s="20"/>
      <c r="R24" s="20"/>
      <c r="S24" s="20"/>
    </row>
    <row r="25" spans="1:19" s="12" customFormat="1" ht="15.75" customHeight="1">
      <c r="A25" s="17"/>
      <c r="B25" s="21"/>
      <c r="C25" s="21"/>
      <c r="D25" s="21"/>
      <c r="E25" s="21"/>
      <c r="F25" s="21"/>
      <c r="G25" s="21"/>
      <c r="H25" s="21"/>
      <c r="I25" s="22"/>
      <c r="J25" s="22"/>
      <c r="K25" s="22"/>
      <c r="L25" s="20"/>
      <c r="M25" s="20"/>
      <c r="N25" s="20"/>
      <c r="O25" s="20"/>
      <c r="P25" s="20"/>
      <c r="Q25" s="20"/>
      <c r="R25" s="20"/>
      <c r="S25" s="20"/>
    </row>
    <row r="26" spans="1:19" s="12" customFormat="1" ht="50.25" customHeight="1">
      <c r="A26" s="60" t="s">
        <v>21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23"/>
      <c r="O26" s="23"/>
      <c r="P26" s="23"/>
      <c r="Q26" s="23"/>
      <c r="R26" s="23"/>
      <c r="S26" s="23"/>
    </row>
    <row r="28" spans="1:19">
      <c r="A28" s="35"/>
      <c r="B28" s="35"/>
      <c r="C28" s="35"/>
      <c r="D28" s="56"/>
      <c r="E28" s="35"/>
      <c r="F28" s="35"/>
      <c r="G28" s="35"/>
      <c r="H28" s="35"/>
      <c r="I28" s="48"/>
    </row>
    <row r="29" spans="1:19">
      <c r="A29" s="46"/>
      <c r="B29" s="57"/>
      <c r="C29" s="46"/>
      <c r="D29" s="54"/>
      <c r="E29" s="55"/>
      <c r="F29" s="55"/>
      <c r="G29" s="37"/>
      <c r="H29" s="37"/>
      <c r="I29" s="58"/>
    </row>
    <row r="30" spans="1:19">
      <c r="A30" s="46"/>
      <c r="B30" s="57"/>
      <c r="C30" s="46"/>
      <c r="D30" s="54"/>
      <c r="E30" s="55"/>
      <c r="F30" s="55"/>
      <c r="G30" s="37"/>
      <c r="H30" s="37"/>
      <c r="I30" s="58"/>
    </row>
    <row r="31" spans="1:19">
      <c r="A31" s="46"/>
      <c r="B31" s="57"/>
      <c r="C31" s="46"/>
      <c r="D31" s="54"/>
      <c r="E31" s="55"/>
      <c r="F31" s="55"/>
      <c r="G31" s="37"/>
      <c r="H31" s="37"/>
      <c r="I31" s="58"/>
    </row>
    <row r="32" spans="1:19">
      <c r="A32" s="46"/>
      <c r="B32" s="57"/>
      <c r="C32" s="46"/>
      <c r="D32" s="54"/>
      <c r="E32" s="55"/>
      <c r="F32" s="55"/>
      <c r="G32" s="37"/>
      <c r="H32" s="37"/>
      <c r="I32" s="58"/>
    </row>
    <row r="33" spans="1:12">
      <c r="A33" s="46"/>
      <c r="B33" s="57"/>
      <c r="C33" s="46"/>
      <c r="D33" s="54"/>
      <c r="E33" s="55"/>
      <c r="F33" s="55"/>
      <c r="G33" s="37"/>
      <c r="H33" s="37"/>
      <c r="I33" s="58"/>
    </row>
    <row r="34" spans="1:12">
      <c r="A34" s="46"/>
      <c r="B34" s="57"/>
      <c r="C34" s="46"/>
      <c r="D34" s="54"/>
      <c r="E34" s="55"/>
      <c r="F34" s="55"/>
      <c r="G34" s="37"/>
      <c r="H34" s="37"/>
      <c r="I34" s="58"/>
    </row>
    <row r="35" spans="1:12">
      <c r="A35" s="46"/>
      <c r="B35" s="53"/>
      <c r="C35" s="46"/>
      <c r="D35" s="54"/>
      <c r="E35" s="55"/>
      <c r="F35" s="55"/>
      <c r="G35" s="37"/>
      <c r="H35" s="37"/>
      <c r="I35" s="58"/>
    </row>
    <row r="36" spans="1:12">
      <c r="A36" s="35"/>
      <c r="B36" s="35"/>
      <c r="C36" s="35"/>
      <c r="D36" s="56"/>
      <c r="E36" s="55"/>
      <c r="F36" s="55"/>
      <c r="G36" s="37"/>
      <c r="H36" s="37"/>
      <c r="I36" s="58"/>
    </row>
    <row r="37" spans="1:12">
      <c r="A37" s="35"/>
      <c r="B37" s="35"/>
      <c r="C37" s="35"/>
      <c r="D37" s="56"/>
      <c r="E37" s="37"/>
      <c r="F37" s="37"/>
      <c r="G37" s="37"/>
      <c r="H37" s="37"/>
      <c r="I37" s="58"/>
    </row>
    <row r="38" spans="1:12">
      <c r="A38" s="35"/>
      <c r="B38" s="35"/>
      <c r="C38" s="35"/>
      <c r="D38" s="56"/>
      <c r="E38" s="35"/>
      <c r="F38" s="35"/>
      <c r="G38" s="35"/>
      <c r="H38" s="35"/>
      <c r="I38" s="48"/>
    </row>
    <row r="39" spans="1:12">
      <c r="A39" s="35"/>
      <c r="B39" s="35"/>
      <c r="C39" s="35"/>
      <c r="D39" s="56"/>
      <c r="E39" s="35"/>
      <c r="F39" s="35"/>
      <c r="G39" s="35"/>
      <c r="H39" s="35"/>
      <c r="I39" s="48"/>
      <c r="L39" s="44"/>
    </row>
    <row r="40" spans="1:12">
      <c r="A40" s="48"/>
      <c r="B40" s="48"/>
      <c r="C40" s="48"/>
      <c r="D40" s="49"/>
      <c r="E40" s="50"/>
      <c r="F40" s="51"/>
      <c r="G40" s="47"/>
      <c r="H40" s="59"/>
      <c r="I40" s="48"/>
    </row>
    <row r="41" spans="1:12">
      <c r="A41" s="48"/>
      <c r="B41" s="48"/>
      <c r="C41" s="48"/>
      <c r="D41" s="49"/>
      <c r="E41" s="50"/>
      <c r="F41" s="51"/>
      <c r="G41" s="47"/>
      <c r="H41" s="45"/>
    </row>
    <row r="42" spans="1:12">
      <c r="A42" s="48"/>
      <c r="B42" s="48"/>
      <c r="C42" s="48"/>
      <c r="D42" s="49"/>
      <c r="E42" s="50"/>
      <c r="F42" s="51"/>
      <c r="G42" s="47"/>
      <c r="H42" s="45"/>
    </row>
    <row r="43" spans="1:12">
      <c r="A43" s="48"/>
      <c r="B43" s="48"/>
      <c r="C43" s="48"/>
      <c r="D43" s="49"/>
      <c r="E43" s="50"/>
      <c r="F43" s="51"/>
      <c r="G43" s="47"/>
      <c r="H43" s="45"/>
    </row>
    <row r="44" spans="1:12">
      <c r="A44" s="48"/>
      <c r="B44" s="48"/>
      <c r="C44" s="48"/>
      <c r="D44" s="49"/>
      <c r="E44" s="50"/>
      <c r="F44" s="51"/>
      <c r="G44" s="47"/>
      <c r="H44" s="45"/>
    </row>
    <row r="45" spans="1:12">
      <c r="A45" s="48"/>
      <c r="B45" s="48"/>
      <c r="C45" s="48"/>
      <c r="D45" s="49"/>
      <c r="E45" s="50"/>
      <c r="F45" s="51"/>
      <c r="G45" s="47"/>
      <c r="H45" s="45"/>
    </row>
    <row r="46" spans="1:12">
      <c r="A46" s="48"/>
      <c r="B46" s="48"/>
      <c r="C46" s="48"/>
      <c r="D46" s="49"/>
      <c r="E46" s="50"/>
      <c r="F46" s="51"/>
      <c r="G46" s="47"/>
      <c r="H46" s="45"/>
    </row>
    <row r="47" spans="1:12">
      <c r="A47" s="48"/>
      <c r="B47" s="48"/>
      <c r="C47" s="48"/>
      <c r="D47" s="49"/>
      <c r="E47" s="52"/>
      <c r="F47" s="52"/>
      <c r="G47" s="52"/>
      <c r="H47" s="45"/>
      <c r="L47" s="44"/>
    </row>
  </sheetData>
  <mergeCells count="17">
    <mergeCell ref="A5:M5"/>
    <mergeCell ref="A6:M6"/>
    <mergeCell ref="A8:M8"/>
    <mergeCell ref="A9:M9"/>
    <mergeCell ref="A10:M10"/>
    <mergeCell ref="A26:M26"/>
    <mergeCell ref="B24:F24"/>
    <mergeCell ref="J14:K14"/>
    <mergeCell ref="C13:C16"/>
    <mergeCell ref="D13:M13"/>
    <mergeCell ref="L14:L16"/>
    <mergeCell ref="M14:M16"/>
    <mergeCell ref="D14:E15"/>
    <mergeCell ref="F14:G15"/>
    <mergeCell ref="H14:I15"/>
    <mergeCell ref="B13:B16"/>
    <mergeCell ref="A13:A16"/>
  </mergeCells>
  <pageMargins left="0.44" right="0.27" top="0.57999999999999996" bottom="0.16" header="0.46" footer="0.16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zakupki</dc:creator>
  <cp:lastModifiedBy>Анна Сайфуллина</cp:lastModifiedBy>
  <cp:lastPrinted>2024-11-20T05:18:39Z</cp:lastPrinted>
  <dcterms:created xsi:type="dcterms:W3CDTF">2017-03-07T03:39:08Z</dcterms:created>
  <dcterms:modified xsi:type="dcterms:W3CDTF">2025-11-11T05:03:29Z</dcterms:modified>
</cp:coreProperties>
</file>