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20" windowWidth="20736" windowHeight="11700"/>
  </bookViews>
  <sheets>
    <sheet name="обоснование" sheetId="8" r:id="rId1"/>
  </sheets>
  <definedNames>
    <definedName name="_xlnm.Print_Area" localSheetId="0">обоснование!$A$3:$M$31</definedName>
  </definedNames>
  <calcPr calcId="125725"/>
</workbook>
</file>

<file path=xl/calcChain.xml><?xml version="1.0" encoding="utf-8"?>
<calcChain xmlns="http://schemas.openxmlformats.org/spreadsheetml/2006/main">
  <c r="M26" i="8"/>
  <c r="M18"/>
  <c r="M19"/>
  <c r="M20"/>
  <c r="M21"/>
  <c r="M22"/>
  <c r="M23"/>
  <c r="M24"/>
  <c r="M25"/>
  <c r="L18"/>
  <c r="L19"/>
  <c r="L20"/>
  <c r="L21"/>
  <c r="L22"/>
  <c r="L23"/>
  <c r="L24"/>
  <c r="L25"/>
  <c r="I25"/>
  <c r="G25"/>
  <c r="E25"/>
  <c r="C26"/>
  <c r="I18"/>
  <c r="I19"/>
  <c r="I20"/>
  <c r="I21"/>
  <c r="I22"/>
  <c r="I23"/>
  <c r="I24"/>
  <c r="G18"/>
  <c r="G19"/>
  <c r="G20"/>
  <c r="G21"/>
  <c r="G22"/>
  <c r="G23"/>
  <c r="G24"/>
  <c r="E18"/>
  <c r="E19"/>
  <c r="E20"/>
  <c r="E21"/>
  <c r="E22"/>
  <c r="E23"/>
  <c r="E24"/>
  <c r="E17"/>
  <c r="L17"/>
  <c r="M17" s="1"/>
  <c r="I17"/>
  <c r="G17"/>
  <c r="G26" l="1"/>
  <c r="I26"/>
  <c r="E26"/>
  <c r="K26" l="1"/>
  <c r="G28" l="1"/>
</calcChain>
</file>

<file path=xl/sharedStrings.xml><?xml version="1.0" encoding="utf-8"?>
<sst xmlns="http://schemas.openxmlformats.org/spreadsheetml/2006/main" count="34" uniqueCount="28">
  <si>
    <t>№ п/п</t>
  </si>
  <si>
    <t>Наименование товара</t>
  </si>
  <si>
    <t>Кол-во</t>
  </si>
  <si>
    <t xml:space="preserve">Цена </t>
  </si>
  <si>
    <t>Сумма</t>
  </si>
  <si>
    <t>Начальная (максимальная)  цена ед.товара, руб.</t>
  </si>
  <si>
    <t>Начальная (максимальная)  цена договора, руб.</t>
  </si>
  <si>
    <t xml:space="preserve">По данным анализа рынка начальная (максимальная) цена договора составила </t>
  </si>
  <si>
    <t>рублей.</t>
  </si>
  <si>
    <t xml:space="preserve">     В целях применения метода сопоставимых рыночных цен (анализа рынка) Заказчиком запрошена информация о ценах товаров, работ, услуг у поставщиков (подрядчиков, исполнителей), осуществляющих поставки идентичных (однородных) товаров, работ, услуг, планируемых к закупке. </t>
  </si>
  <si>
    <t>Цены товаров (работ , услуг), лиц осуществляющих поставки товаров (работ, услуг), являющихся предметом исследования, руб.</t>
  </si>
  <si>
    <t>Приложение №_______</t>
  </si>
  <si>
    <t>Предложение 1</t>
  </si>
  <si>
    <t>Предложение 2</t>
  </si>
  <si>
    <t>Предложение 3</t>
  </si>
  <si>
    <r>
      <t xml:space="preserve">     При определении начальной (максимальной) цены договора методом сопоставимых рыночных цен (анализа рынка) Заказчиком в качестве обоснования начальной (максимальной) цены договора применяется полученное им </t>
    </r>
    <r>
      <rPr>
        <u/>
        <sz val="10"/>
        <color theme="1"/>
        <rFont val="Times New Roman"/>
        <family val="1"/>
        <charset val="204"/>
      </rPr>
      <t>минимальное</t>
    </r>
    <r>
      <rPr>
        <sz val="10"/>
        <color theme="1"/>
        <rFont val="Times New Roman"/>
        <family val="1"/>
        <charset val="204"/>
      </rPr>
      <t xml:space="preserve"> ценовое предложение.</t>
    </r>
  </si>
  <si>
    <t xml:space="preserve">     Начальная (максимальная) цена договора определена методом сопоставимых рыночных цен (анализа рынка), в соответствии Положением о закупке на основании информации о рыночных ценах идентичных (однородных) товаров, работ, услуг, планируемых к закупке.</t>
  </si>
  <si>
    <t>Кура ЦБ</t>
  </si>
  <si>
    <t>Филе куриное</t>
  </si>
  <si>
    <t xml:space="preserve">Окорочок куриный </t>
  </si>
  <si>
    <t>Крылышки куриные</t>
  </si>
  <si>
    <t>Печень куриная</t>
  </si>
  <si>
    <t>Желудки куриные</t>
  </si>
  <si>
    <t>Грудка куриная</t>
  </si>
  <si>
    <t>Куриное бедро (филе)</t>
  </si>
  <si>
    <t>Филе индейки</t>
  </si>
  <si>
    <t>Цена на товар включает в себя помимо стоимости товара, все расходы, в том числе транспортные расходы, расходы по погрузке и выгрузке товара на склад Заказчика, доставке, оформления необходимой документации, таможенной очистки, сертификации, страховые расходы, а также налоги и сборы, и другие платежи, установленные действующим законодательством Российской Федерации.</t>
  </si>
  <si>
    <t>Обоснование начальной (максимальной) цены договора на поставку мяса птицы  на 2026 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</si>
</sst>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2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2" fontId="1" fillId="2" borderId="0" xfId="0" applyNumberFormat="1" applyFont="1" applyFill="1"/>
    <xf numFmtId="0" fontId="1" fillId="2" borderId="0" xfId="0" applyFont="1" applyFill="1" applyAlignment="1">
      <alignment horizontal="right" vertical="top"/>
    </xf>
    <xf numFmtId="4" fontId="5" fillId="2" borderId="0" xfId="0" applyNumberFormat="1" applyFont="1" applyFill="1" applyAlignment="1">
      <alignment horizontal="center"/>
    </xf>
    <xf numFmtId="4" fontId="1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4" fontId="5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Alignment="1"/>
    <xf numFmtId="0" fontId="1" fillId="0" borderId="0" xfId="0" applyFont="1" applyBorder="1"/>
    <xf numFmtId="0" fontId="1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3" fontId="5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2" borderId="5" xfId="2" applyFont="1" applyFill="1" applyBorder="1" applyAlignment="1">
      <alignment horizontal="center" vertical="center" wrapText="1"/>
    </xf>
    <xf numFmtId="43" fontId="3" fillId="2" borderId="8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4" fontId="5" fillId="2" borderId="10" xfId="0" applyNumberFormat="1" applyFont="1" applyFill="1" applyBorder="1" applyAlignment="1">
      <alignment horizontal="center" vertical="center"/>
    </xf>
    <xf numFmtId="43" fontId="1" fillId="0" borderId="0" xfId="6" applyFont="1" applyFill="1" applyBorder="1"/>
    <xf numFmtId="43" fontId="6" fillId="0" borderId="0" xfId="6" applyFont="1" applyFill="1" applyBorder="1"/>
    <xf numFmtId="43" fontId="5" fillId="0" borderId="0" xfId="6" applyFont="1" applyFill="1" applyBorder="1"/>
    <xf numFmtId="43" fontId="8" fillId="0" borderId="0" xfId="6" applyFont="1" applyFill="1" applyBorder="1"/>
    <xf numFmtId="0" fontId="1" fillId="0" borderId="0" xfId="0" applyFont="1" applyFill="1" applyBorder="1"/>
    <xf numFmtId="0" fontId="6" fillId="0" borderId="0" xfId="0" applyFont="1" applyFill="1" applyBorder="1"/>
    <xf numFmtId="0" fontId="1" fillId="0" borderId="0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right"/>
    </xf>
    <xf numFmtId="43" fontId="1" fillId="0" borderId="0" xfId="6" applyFont="1" applyBorder="1"/>
    <xf numFmtId="43" fontId="1" fillId="0" borderId="0" xfId="6" applyFont="1" applyBorder="1" applyAlignment="1">
      <alignment horizontal="justify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2" fontId="1" fillId="0" borderId="0" xfId="0" applyNumberFormat="1" applyFont="1" applyBorder="1"/>
    <xf numFmtId="43" fontId="1" fillId="0" borderId="0" xfId="0" applyNumberFormat="1" applyFont="1" applyBorder="1"/>
    <xf numFmtId="0" fontId="9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wrapText="1"/>
    </xf>
  </cellXfs>
  <cellStyles count="7">
    <cellStyle name="Обычный" xfId="0" builtinId="0"/>
    <cellStyle name="Обычный 2" xfId="5"/>
    <cellStyle name="Обычный 2 2" xfId="3"/>
    <cellStyle name="Обычный 3" xfId="2"/>
    <cellStyle name="Обычный 3 2" xfId="4"/>
    <cellStyle name="Обычный 3 3" xfId="1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6"/>
  <sheetViews>
    <sheetView tabSelected="1" topLeftCell="A10" zoomScaleNormal="100" workbookViewId="0">
      <selection activeCell="A17" sqref="A17:A25"/>
    </sheetView>
  </sheetViews>
  <sheetFormatPr defaultColWidth="9.109375" defaultRowHeight="13.8"/>
  <cols>
    <col min="1" max="1" width="3.6640625" style="6" bestFit="1" customWidth="1"/>
    <col min="2" max="2" width="46.109375" style="6" customWidth="1"/>
    <col min="3" max="3" width="14.109375" style="6" bestFit="1" customWidth="1"/>
    <col min="4" max="4" width="14" style="7" bestFit="1" customWidth="1"/>
    <col min="5" max="5" width="21" style="6" customWidth="1"/>
    <col min="6" max="6" width="9.6640625" style="6" customWidth="1"/>
    <col min="7" max="7" width="15" style="6" customWidth="1"/>
    <col min="8" max="8" width="14.21875" style="6" bestFit="1" customWidth="1"/>
    <col min="9" max="9" width="17.33203125" style="6" customWidth="1"/>
    <col min="10" max="10" width="25.109375" style="6" hidden="1" customWidth="1"/>
    <col min="11" max="11" width="13.44140625" style="6" hidden="1" customWidth="1"/>
    <col min="12" max="12" width="14.5546875" style="8" customWidth="1"/>
    <col min="13" max="13" width="13.5546875" style="8" customWidth="1"/>
    <col min="14" max="15" width="9.109375" style="8"/>
    <col min="16" max="16" width="14" style="8" bestFit="1" customWidth="1"/>
    <col min="17" max="16384" width="9.109375" style="8"/>
  </cols>
  <sheetData>
    <row r="1" spans="1:14">
      <c r="G1" s="6" t="s">
        <v>11</v>
      </c>
      <c r="L1" s="6"/>
      <c r="M1" s="6"/>
      <c r="N1" s="6"/>
    </row>
    <row r="2" spans="1:14">
      <c r="L2" s="6"/>
      <c r="M2" s="6"/>
      <c r="N2" s="6"/>
    </row>
    <row r="3" spans="1:14">
      <c r="D3" s="6"/>
      <c r="K3" s="9"/>
      <c r="L3" s="6"/>
      <c r="M3" s="6"/>
      <c r="N3" s="6"/>
    </row>
    <row r="4" spans="1:14" ht="10.5" customHeight="1">
      <c r="D4" s="6"/>
      <c r="L4" s="6"/>
      <c r="M4" s="6"/>
      <c r="N4" s="6"/>
    </row>
    <row r="5" spans="1:14">
      <c r="A5" s="71" t="s">
        <v>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6"/>
    </row>
    <row r="6" spans="1:1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6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6"/>
      <c r="N7" s="6"/>
    </row>
    <row r="8" spans="1:14" ht="30" customHeight="1">
      <c r="A8" s="73" t="s">
        <v>16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6"/>
    </row>
    <row r="9" spans="1:14" ht="30" customHeight="1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6"/>
    </row>
    <row r="10" spans="1:14" ht="32.25" customHeight="1">
      <c r="A10" s="74" t="s">
        <v>15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6"/>
    </row>
    <row r="11" spans="1:14" ht="9" customHeight="1">
      <c r="D11" s="6"/>
      <c r="L11" s="6"/>
      <c r="M11" s="6"/>
      <c r="N11" s="6"/>
    </row>
    <row r="12" spans="1:14" ht="9" customHeight="1">
      <c r="D12" s="6"/>
      <c r="L12" s="6"/>
      <c r="M12" s="6"/>
      <c r="N12" s="6"/>
    </row>
    <row r="13" spans="1:14" s="12" customFormat="1" ht="37.5" customHeight="1">
      <c r="A13" s="57" t="s">
        <v>0</v>
      </c>
      <c r="B13" s="57" t="s">
        <v>1</v>
      </c>
      <c r="C13" s="57" t="s">
        <v>2</v>
      </c>
      <c r="D13" s="61" t="s">
        <v>10</v>
      </c>
      <c r="E13" s="62"/>
      <c r="F13" s="62"/>
      <c r="G13" s="62"/>
      <c r="H13" s="62"/>
      <c r="I13" s="62"/>
      <c r="J13" s="62"/>
      <c r="K13" s="62"/>
      <c r="L13" s="62"/>
      <c r="M13" s="62"/>
      <c r="N13" s="11"/>
    </row>
    <row r="14" spans="1:14" s="12" customFormat="1" ht="15.75" customHeight="1">
      <c r="A14" s="57"/>
      <c r="B14" s="57"/>
      <c r="C14" s="57"/>
      <c r="D14" s="65" t="s">
        <v>12</v>
      </c>
      <c r="E14" s="66"/>
      <c r="F14" s="68" t="s">
        <v>13</v>
      </c>
      <c r="G14" s="69"/>
      <c r="H14" s="68" t="s">
        <v>14</v>
      </c>
      <c r="I14" s="69"/>
      <c r="J14" s="59"/>
      <c r="K14" s="60"/>
      <c r="L14" s="63" t="s">
        <v>5</v>
      </c>
      <c r="M14" s="63" t="s">
        <v>6</v>
      </c>
      <c r="N14" s="11"/>
    </row>
    <row r="15" spans="1:14" s="12" customFormat="1" ht="57.75" customHeight="1">
      <c r="A15" s="57"/>
      <c r="B15" s="57"/>
      <c r="C15" s="57"/>
      <c r="D15" s="67"/>
      <c r="E15" s="60"/>
      <c r="F15" s="59"/>
      <c r="G15" s="70"/>
      <c r="H15" s="59"/>
      <c r="I15" s="70"/>
      <c r="J15" s="3" t="s">
        <v>3</v>
      </c>
      <c r="K15" s="3" t="s">
        <v>4</v>
      </c>
      <c r="L15" s="63"/>
      <c r="M15" s="63"/>
      <c r="N15" s="11"/>
    </row>
    <row r="16" spans="1:14" s="12" customFormat="1" ht="35.25" customHeight="1">
      <c r="A16" s="57"/>
      <c r="B16" s="57"/>
      <c r="C16" s="57"/>
      <c r="D16" s="29" t="s">
        <v>3</v>
      </c>
      <c r="E16" s="1" t="s">
        <v>4</v>
      </c>
      <c r="F16" s="3" t="s">
        <v>3</v>
      </c>
      <c r="G16" s="3" t="s">
        <v>4</v>
      </c>
      <c r="H16" s="3" t="s">
        <v>3</v>
      </c>
      <c r="I16" s="3" t="s">
        <v>4</v>
      </c>
      <c r="J16" s="3"/>
      <c r="K16" s="3"/>
      <c r="L16" s="64"/>
      <c r="M16" s="64"/>
      <c r="N16" s="11"/>
    </row>
    <row r="17" spans="1:19" s="12" customFormat="1">
      <c r="A17" s="33">
        <v>1</v>
      </c>
      <c r="B17" s="35" t="s">
        <v>17</v>
      </c>
      <c r="C17" s="33">
        <v>3000</v>
      </c>
      <c r="D17" s="32">
        <v>450</v>
      </c>
      <c r="E17" s="2">
        <f>C17*D17</f>
        <v>1350000</v>
      </c>
      <c r="F17" s="4">
        <v>430</v>
      </c>
      <c r="G17" s="4">
        <f t="shared" ref="G17:G25" si="0">F17*C17</f>
        <v>1290000</v>
      </c>
      <c r="H17" s="4">
        <v>400</v>
      </c>
      <c r="I17" s="4">
        <f t="shared" ref="I17:I25" si="1">C17*H17</f>
        <v>1200000</v>
      </c>
      <c r="J17" s="28"/>
      <c r="K17" s="28"/>
      <c r="L17" s="13">
        <f t="shared" ref="L17:L25" si="2">MIN(D17,F17,H17)</f>
        <v>400</v>
      </c>
      <c r="M17" s="45">
        <f t="shared" ref="M17:M25" si="3">L17*C17</f>
        <v>1200000</v>
      </c>
      <c r="N17" s="38"/>
      <c r="O17" s="39"/>
      <c r="P17" s="39"/>
    </row>
    <row r="18" spans="1:19" s="12" customFormat="1">
      <c r="A18" s="33">
        <v>2</v>
      </c>
      <c r="B18" s="35" t="s">
        <v>18</v>
      </c>
      <c r="C18" s="33">
        <v>6000</v>
      </c>
      <c r="D18" s="32">
        <v>695</v>
      </c>
      <c r="E18" s="2">
        <f t="shared" ref="E18:E25" si="4">C18*D18</f>
        <v>4170000</v>
      </c>
      <c r="F18" s="4">
        <v>690</v>
      </c>
      <c r="G18" s="4">
        <f t="shared" si="0"/>
        <v>4140000</v>
      </c>
      <c r="H18" s="4">
        <v>670</v>
      </c>
      <c r="I18" s="4">
        <f t="shared" si="1"/>
        <v>4020000</v>
      </c>
      <c r="J18" s="28"/>
      <c r="K18" s="28"/>
      <c r="L18" s="13">
        <f t="shared" si="2"/>
        <v>670</v>
      </c>
      <c r="M18" s="45">
        <f t="shared" si="3"/>
        <v>4020000</v>
      </c>
      <c r="N18" s="38"/>
      <c r="O18" s="39"/>
      <c r="P18" s="39"/>
    </row>
    <row r="19" spans="1:19" s="12" customFormat="1">
      <c r="A19" s="33">
        <v>3</v>
      </c>
      <c r="B19" s="35" t="s">
        <v>19</v>
      </c>
      <c r="C19" s="33">
        <v>3500</v>
      </c>
      <c r="D19" s="32">
        <v>462</v>
      </c>
      <c r="E19" s="2">
        <f t="shared" si="4"/>
        <v>1617000</v>
      </c>
      <c r="F19" s="4">
        <v>450</v>
      </c>
      <c r="G19" s="4">
        <f t="shared" si="0"/>
        <v>1575000</v>
      </c>
      <c r="H19" s="4">
        <v>400</v>
      </c>
      <c r="I19" s="4">
        <f t="shared" si="1"/>
        <v>1400000</v>
      </c>
      <c r="J19" s="28"/>
      <c r="K19" s="28"/>
      <c r="L19" s="13">
        <f t="shared" si="2"/>
        <v>400</v>
      </c>
      <c r="M19" s="45">
        <f t="shared" si="3"/>
        <v>1400000</v>
      </c>
      <c r="N19" s="38"/>
      <c r="O19" s="39"/>
      <c r="P19" s="39"/>
    </row>
    <row r="20" spans="1:19" s="12" customFormat="1">
      <c r="A20" s="33">
        <v>4</v>
      </c>
      <c r="B20" s="35" t="s">
        <v>20</v>
      </c>
      <c r="C20" s="33">
        <v>200</v>
      </c>
      <c r="D20" s="32">
        <v>573</v>
      </c>
      <c r="E20" s="2">
        <f t="shared" si="4"/>
        <v>114600</v>
      </c>
      <c r="F20" s="4">
        <v>515</v>
      </c>
      <c r="G20" s="4">
        <f t="shared" si="0"/>
        <v>103000</v>
      </c>
      <c r="H20" s="4">
        <v>500</v>
      </c>
      <c r="I20" s="4">
        <f t="shared" si="1"/>
        <v>100000</v>
      </c>
      <c r="J20" s="28"/>
      <c r="K20" s="28"/>
      <c r="L20" s="13">
        <f t="shared" si="2"/>
        <v>500</v>
      </c>
      <c r="M20" s="45">
        <f t="shared" si="3"/>
        <v>100000</v>
      </c>
      <c r="N20" s="38"/>
      <c r="O20" s="39"/>
      <c r="P20" s="39"/>
    </row>
    <row r="21" spans="1:19" s="12" customFormat="1">
      <c r="A21" s="33">
        <v>5</v>
      </c>
      <c r="B21" s="35" t="s">
        <v>21</v>
      </c>
      <c r="C21" s="33">
        <v>150</v>
      </c>
      <c r="D21" s="32">
        <v>339</v>
      </c>
      <c r="E21" s="2">
        <f t="shared" si="4"/>
        <v>50850</v>
      </c>
      <c r="F21" s="4">
        <v>320</v>
      </c>
      <c r="G21" s="4">
        <f t="shared" si="0"/>
        <v>48000</v>
      </c>
      <c r="H21" s="4">
        <v>300</v>
      </c>
      <c r="I21" s="4">
        <f t="shared" si="1"/>
        <v>45000</v>
      </c>
      <c r="J21" s="28"/>
      <c r="K21" s="28"/>
      <c r="L21" s="13">
        <f t="shared" si="2"/>
        <v>300</v>
      </c>
      <c r="M21" s="45">
        <f t="shared" si="3"/>
        <v>45000</v>
      </c>
      <c r="N21" s="38"/>
      <c r="O21" s="39"/>
      <c r="P21" s="39"/>
    </row>
    <row r="22" spans="1:19" s="12" customFormat="1">
      <c r="A22" s="33">
        <v>6</v>
      </c>
      <c r="B22" s="35" t="s">
        <v>22</v>
      </c>
      <c r="C22" s="33">
        <v>40</v>
      </c>
      <c r="D22" s="32">
        <v>315</v>
      </c>
      <c r="E22" s="2">
        <f t="shared" si="4"/>
        <v>12600</v>
      </c>
      <c r="F22" s="4">
        <v>295</v>
      </c>
      <c r="G22" s="4">
        <f t="shared" si="0"/>
        <v>11800</v>
      </c>
      <c r="H22" s="4">
        <v>280</v>
      </c>
      <c r="I22" s="4">
        <f t="shared" si="1"/>
        <v>11200</v>
      </c>
      <c r="J22" s="28"/>
      <c r="K22" s="28"/>
      <c r="L22" s="13">
        <f t="shared" si="2"/>
        <v>280</v>
      </c>
      <c r="M22" s="45">
        <f t="shared" si="3"/>
        <v>11200</v>
      </c>
      <c r="N22" s="38"/>
      <c r="O22" s="39"/>
      <c r="P22" s="39"/>
    </row>
    <row r="23" spans="1:19" s="12" customFormat="1">
      <c r="A23" s="33">
        <v>7</v>
      </c>
      <c r="B23" s="35" t="s">
        <v>24</v>
      </c>
      <c r="C23" s="33">
        <v>800</v>
      </c>
      <c r="D23" s="32">
        <v>850</v>
      </c>
      <c r="E23" s="2">
        <f t="shared" si="4"/>
        <v>680000</v>
      </c>
      <c r="F23" s="4">
        <v>785</v>
      </c>
      <c r="G23" s="4">
        <f t="shared" si="0"/>
        <v>628000</v>
      </c>
      <c r="H23" s="4">
        <v>780</v>
      </c>
      <c r="I23" s="4">
        <f t="shared" si="1"/>
        <v>624000</v>
      </c>
      <c r="J23" s="28"/>
      <c r="K23" s="28"/>
      <c r="L23" s="13">
        <f t="shared" si="2"/>
        <v>780</v>
      </c>
      <c r="M23" s="45">
        <f t="shared" si="3"/>
        <v>624000</v>
      </c>
      <c r="N23" s="38"/>
      <c r="O23" s="39"/>
      <c r="P23" s="39"/>
    </row>
    <row r="24" spans="1:19" s="12" customFormat="1" ht="14.4">
      <c r="A24" s="33">
        <v>8</v>
      </c>
      <c r="B24" s="36" t="s">
        <v>23</v>
      </c>
      <c r="C24" s="34">
        <v>1500</v>
      </c>
      <c r="D24" s="32">
        <v>755</v>
      </c>
      <c r="E24" s="2">
        <f t="shared" si="4"/>
        <v>1132500</v>
      </c>
      <c r="F24" s="4">
        <v>580</v>
      </c>
      <c r="G24" s="4">
        <f t="shared" si="0"/>
        <v>870000</v>
      </c>
      <c r="H24" s="4">
        <v>550</v>
      </c>
      <c r="I24" s="4">
        <f t="shared" si="1"/>
        <v>825000</v>
      </c>
      <c r="J24" s="4"/>
      <c r="K24" s="4"/>
      <c r="L24" s="13">
        <f t="shared" si="2"/>
        <v>550</v>
      </c>
      <c r="M24" s="45">
        <f t="shared" si="3"/>
        <v>825000</v>
      </c>
      <c r="N24" s="38"/>
      <c r="O24" s="39"/>
      <c r="P24" s="39"/>
    </row>
    <row r="25" spans="1:19" s="12" customFormat="1" ht="14.4">
      <c r="A25" s="33">
        <v>9</v>
      </c>
      <c r="B25" s="55" t="s">
        <v>25</v>
      </c>
      <c r="C25" s="56">
        <v>300</v>
      </c>
      <c r="D25" s="32">
        <v>951</v>
      </c>
      <c r="E25" s="2">
        <f t="shared" si="4"/>
        <v>285300</v>
      </c>
      <c r="F25" s="4">
        <v>860</v>
      </c>
      <c r="G25" s="4">
        <f t="shared" si="0"/>
        <v>258000</v>
      </c>
      <c r="H25" s="4">
        <v>850</v>
      </c>
      <c r="I25" s="4">
        <f t="shared" si="1"/>
        <v>255000</v>
      </c>
      <c r="J25" s="4"/>
      <c r="K25" s="4"/>
      <c r="L25" s="13">
        <f t="shared" si="2"/>
        <v>850</v>
      </c>
      <c r="M25" s="45">
        <f t="shared" si="3"/>
        <v>255000</v>
      </c>
      <c r="N25" s="38"/>
      <c r="O25" s="39"/>
      <c r="P25" s="39"/>
    </row>
    <row r="26" spans="1:19" s="15" customFormat="1">
      <c r="A26" s="30"/>
      <c r="B26" s="31"/>
      <c r="C26" s="27">
        <f>SUM(C17:C25)</f>
        <v>15490</v>
      </c>
      <c r="D26" s="13"/>
      <c r="E26" s="14">
        <f>SUM(E17:E25)</f>
        <v>9412850</v>
      </c>
      <c r="F26" s="14"/>
      <c r="G26" s="14">
        <f>SUM(G17:G25)</f>
        <v>8923800</v>
      </c>
      <c r="H26" s="14"/>
      <c r="I26" s="14">
        <f>SUM(I17:I25)</f>
        <v>8480200</v>
      </c>
      <c r="J26" s="14"/>
      <c r="K26" s="14" t="e">
        <f>SUM(#REF!)</f>
        <v>#REF!</v>
      </c>
      <c r="L26" s="14"/>
      <c r="M26" s="37">
        <f>SUM(M17:M25)</f>
        <v>8480200</v>
      </c>
      <c r="N26" s="40"/>
      <c r="O26" s="41"/>
      <c r="P26" s="41"/>
    </row>
    <row r="27" spans="1:19" s="12" customFormat="1" hidden="1">
      <c r="A27" s="11"/>
      <c r="B27" s="5"/>
      <c r="C27" s="11"/>
      <c r="D27" s="16"/>
      <c r="E27" s="11"/>
      <c r="F27" s="11"/>
      <c r="G27" s="11"/>
      <c r="H27" s="11"/>
      <c r="I27" s="11"/>
      <c r="J27" s="11"/>
      <c r="K27" s="11"/>
      <c r="L27" s="11"/>
      <c r="M27" s="11"/>
      <c r="N27" s="42"/>
      <c r="O27" s="43"/>
      <c r="P27" s="43"/>
    </row>
    <row r="28" spans="1:19" s="12" customFormat="1" ht="15.75" customHeight="1">
      <c r="A28" s="17"/>
      <c r="B28" s="58" t="s">
        <v>7</v>
      </c>
      <c r="C28" s="58"/>
      <c r="D28" s="58"/>
      <c r="E28" s="58"/>
      <c r="F28" s="58"/>
      <c r="G28" s="18">
        <f>M26</f>
        <v>8480200</v>
      </c>
      <c r="H28" s="19" t="s">
        <v>8</v>
      </c>
      <c r="I28" s="11"/>
      <c r="J28" s="11"/>
      <c r="K28" s="11"/>
      <c r="L28" s="20"/>
      <c r="M28" s="20"/>
      <c r="N28" s="44"/>
      <c r="O28" s="44"/>
      <c r="P28" s="44"/>
      <c r="Q28" s="20"/>
      <c r="R28" s="20"/>
      <c r="S28" s="20"/>
    </row>
    <row r="29" spans="1:19" s="12" customFormat="1" ht="15.75" customHeight="1">
      <c r="A29" s="17"/>
      <c r="B29" s="21"/>
      <c r="C29" s="21"/>
      <c r="D29" s="21"/>
      <c r="E29" s="21"/>
      <c r="F29" s="21"/>
      <c r="G29" s="21"/>
      <c r="H29" s="21"/>
      <c r="I29" s="22"/>
      <c r="J29" s="22"/>
      <c r="K29" s="22"/>
      <c r="L29" s="20"/>
      <c r="M29" s="20"/>
      <c r="N29" s="20"/>
      <c r="O29" s="20"/>
      <c r="P29" s="20"/>
      <c r="Q29" s="20"/>
      <c r="R29" s="20"/>
      <c r="S29" s="20"/>
    </row>
    <row r="30" spans="1:19" s="12" customFormat="1" ht="50.25" customHeight="1">
      <c r="A30" s="57" t="s">
        <v>26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23"/>
      <c r="O30" s="23"/>
      <c r="P30" s="23"/>
      <c r="Q30" s="23"/>
      <c r="R30" s="23"/>
      <c r="S30" s="23"/>
    </row>
    <row r="31" spans="1:19">
      <c r="D31" s="6"/>
      <c r="G31" s="9"/>
      <c r="L31" s="6"/>
      <c r="M31" s="6"/>
    </row>
    <row r="32" spans="1:19">
      <c r="D32" s="6"/>
      <c r="G32" s="24"/>
      <c r="H32" s="24"/>
      <c r="I32" s="24"/>
      <c r="J32" s="24"/>
      <c r="K32" s="24"/>
      <c r="L32" s="6"/>
      <c r="M32" s="6"/>
    </row>
    <row r="33" spans="1:13">
      <c r="A33" s="47"/>
      <c r="B33" s="46"/>
      <c r="C33" s="47"/>
      <c r="D33" s="48"/>
      <c r="E33" s="49"/>
      <c r="F33" s="49"/>
      <c r="G33" s="49"/>
      <c r="H33" s="49"/>
      <c r="I33" s="49"/>
    </row>
    <row r="34" spans="1:13">
      <c r="A34" s="47"/>
      <c r="B34" s="46"/>
      <c r="C34" s="47"/>
      <c r="D34" s="48"/>
      <c r="E34" s="49"/>
      <c r="F34" s="49"/>
      <c r="G34" s="49"/>
      <c r="H34" s="49"/>
      <c r="I34" s="50"/>
      <c r="J34" s="25"/>
      <c r="K34" s="25"/>
      <c r="L34" s="26"/>
      <c r="M34" s="26"/>
    </row>
    <row r="35" spans="1:13">
      <c r="A35" s="47"/>
      <c r="B35" s="46"/>
      <c r="C35" s="47"/>
      <c r="D35" s="48"/>
      <c r="E35" s="49"/>
      <c r="F35" s="49"/>
      <c r="G35" s="49"/>
      <c r="H35" s="49"/>
      <c r="I35" s="49"/>
    </row>
    <row r="36" spans="1:13">
      <c r="A36" s="47"/>
      <c r="B36" s="46"/>
      <c r="C36" s="47"/>
      <c r="D36" s="48"/>
      <c r="E36" s="49"/>
      <c r="F36" s="49"/>
      <c r="G36" s="49"/>
      <c r="H36" s="49"/>
      <c r="I36" s="49"/>
    </row>
    <row r="37" spans="1:13">
      <c r="A37" s="47"/>
      <c r="B37" s="46"/>
      <c r="C37" s="47"/>
      <c r="D37" s="48"/>
      <c r="E37" s="49"/>
      <c r="F37" s="49"/>
      <c r="G37" s="49"/>
      <c r="H37" s="49"/>
      <c r="I37" s="49"/>
    </row>
    <row r="38" spans="1:13">
      <c r="A38" s="47"/>
      <c r="B38" s="46"/>
      <c r="C38" s="47"/>
      <c r="D38" s="48"/>
      <c r="E38" s="49"/>
      <c r="F38" s="49"/>
      <c r="G38" s="49"/>
      <c r="H38" s="49"/>
      <c r="I38" s="49"/>
    </row>
    <row r="39" spans="1:13">
      <c r="A39" s="47"/>
      <c r="B39" s="46"/>
      <c r="C39" s="47"/>
      <c r="D39" s="48"/>
      <c r="E39" s="49"/>
      <c r="F39" s="49"/>
      <c r="G39" s="49"/>
      <c r="H39" s="49"/>
      <c r="I39" s="49"/>
    </row>
    <row r="40" spans="1:13">
      <c r="A40" s="47"/>
      <c r="B40" s="46"/>
      <c r="C40" s="47"/>
      <c r="D40" s="48"/>
      <c r="E40" s="49"/>
      <c r="F40" s="49"/>
      <c r="G40" s="49"/>
      <c r="H40" s="49"/>
      <c r="I40" s="49"/>
    </row>
    <row r="41" spans="1:13">
      <c r="A41" s="47"/>
      <c r="B41" s="46"/>
      <c r="C41" s="47"/>
      <c r="D41" s="48"/>
      <c r="E41" s="49"/>
      <c r="F41" s="49"/>
      <c r="G41" s="49"/>
      <c r="H41" s="49"/>
      <c r="I41" s="49"/>
    </row>
    <row r="42" spans="1:13" ht="14.4">
      <c r="A42" s="47"/>
      <c r="B42" s="51"/>
      <c r="C42" s="52"/>
      <c r="D42" s="48"/>
      <c r="E42" s="49"/>
      <c r="F42" s="49"/>
      <c r="G42" s="49"/>
      <c r="H42" s="49"/>
      <c r="I42" s="49"/>
    </row>
    <row r="43" spans="1:13">
      <c r="A43" s="24"/>
      <c r="B43" s="24"/>
      <c r="C43" s="24"/>
      <c r="D43" s="53"/>
      <c r="E43" s="54"/>
      <c r="F43" s="24"/>
      <c r="G43" s="54"/>
      <c r="H43" s="54"/>
      <c r="I43" s="24"/>
    </row>
    <row r="44" spans="1:13">
      <c r="A44" s="24"/>
      <c r="B44" s="24"/>
      <c r="C44" s="24"/>
      <c r="D44" s="49"/>
      <c r="E44" s="24"/>
      <c r="F44" s="24"/>
      <c r="G44" s="24"/>
      <c r="H44" s="24"/>
      <c r="I44" s="24"/>
    </row>
    <row r="45" spans="1:13">
      <c r="A45" s="24"/>
      <c r="B45" s="46"/>
      <c r="C45" s="47"/>
      <c r="D45" s="49"/>
      <c r="E45" s="49"/>
      <c r="F45" s="49"/>
      <c r="G45" s="24"/>
      <c r="H45" s="24"/>
      <c r="I45" s="24"/>
    </row>
    <row r="46" spans="1:13">
      <c r="A46" s="24"/>
      <c r="B46" s="46"/>
      <c r="C46" s="47"/>
      <c r="D46" s="50"/>
      <c r="E46" s="49"/>
      <c r="F46" s="49"/>
      <c r="G46" s="24"/>
      <c r="H46" s="24"/>
      <c r="I46" s="24"/>
    </row>
    <row r="47" spans="1:13">
      <c r="A47" s="24"/>
      <c r="B47" s="46"/>
      <c r="C47" s="47"/>
      <c r="D47" s="49"/>
      <c r="E47" s="49"/>
      <c r="F47" s="49"/>
      <c r="G47" s="24"/>
      <c r="H47" s="24"/>
      <c r="I47" s="24"/>
    </row>
    <row r="48" spans="1:13">
      <c r="A48" s="24"/>
      <c r="B48" s="46"/>
      <c r="C48" s="47"/>
      <c r="D48" s="49"/>
      <c r="E48" s="49"/>
      <c r="F48" s="49"/>
      <c r="G48" s="24"/>
      <c r="H48" s="24"/>
      <c r="I48" s="24"/>
    </row>
    <row r="49" spans="1:9">
      <c r="A49" s="24"/>
      <c r="B49" s="46"/>
      <c r="C49" s="47"/>
      <c r="D49" s="49"/>
      <c r="E49" s="49"/>
      <c r="F49" s="49"/>
      <c r="G49" s="24"/>
      <c r="H49" s="24"/>
      <c r="I49" s="24"/>
    </row>
    <row r="50" spans="1:9">
      <c r="A50" s="24"/>
      <c r="B50" s="46"/>
      <c r="C50" s="47"/>
      <c r="D50" s="49"/>
      <c r="E50" s="49"/>
      <c r="F50" s="49"/>
      <c r="G50" s="24"/>
      <c r="H50" s="24"/>
      <c r="I50" s="24"/>
    </row>
    <row r="51" spans="1:9">
      <c r="A51" s="24"/>
      <c r="B51" s="46"/>
      <c r="C51" s="47"/>
      <c r="D51" s="49"/>
      <c r="E51" s="49"/>
      <c r="F51" s="49"/>
      <c r="G51" s="24"/>
      <c r="H51" s="24"/>
      <c r="I51" s="24"/>
    </row>
    <row r="52" spans="1:9">
      <c r="A52" s="24"/>
      <c r="B52" s="46"/>
      <c r="C52" s="47"/>
      <c r="D52" s="49"/>
      <c r="E52" s="49"/>
      <c r="F52" s="49"/>
      <c r="G52" s="24"/>
      <c r="H52" s="24"/>
      <c r="I52" s="24"/>
    </row>
    <row r="53" spans="1:9">
      <c r="A53" s="24"/>
      <c r="B53" s="46"/>
      <c r="C53" s="47"/>
      <c r="D53" s="49"/>
      <c r="E53" s="49"/>
      <c r="F53" s="49"/>
      <c r="G53" s="24"/>
      <c r="H53" s="24"/>
      <c r="I53" s="24"/>
    </row>
    <row r="54" spans="1:9" ht="14.4">
      <c r="A54" s="24"/>
      <c r="B54" s="51"/>
      <c r="C54" s="52"/>
      <c r="D54" s="49"/>
      <c r="E54" s="49"/>
      <c r="F54" s="49"/>
      <c r="G54" s="24"/>
      <c r="H54" s="24"/>
      <c r="I54" s="24"/>
    </row>
    <row r="55" spans="1:9">
      <c r="A55" s="24"/>
      <c r="B55" s="24"/>
      <c r="C55" s="49"/>
      <c r="D55" s="49"/>
      <c r="E55" s="49"/>
      <c r="F55" s="49"/>
      <c r="G55" s="54"/>
      <c r="H55" s="24"/>
      <c r="I55" s="24"/>
    </row>
    <row r="56" spans="1:9">
      <c r="A56" s="24"/>
      <c r="B56" s="24"/>
      <c r="C56" s="24"/>
      <c r="D56" s="49"/>
      <c r="E56" s="49"/>
      <c r="F56" s="49"/>
      <c r="G56" s="24"/>
      <c r="H56" s="24"/>
      <c r="I56" s="24"/>
    </row>
  </sheetData>
  <mergeCells count="17">
    <mergeCell ref="A5:M5"/>
    <mergeCell ref="A6:M6"/>
    <mergeCell ref="A8:M8"/>
    <mergeCell ref="A9:M9"/>
    <mergeCell ref="A10:M10"/>
    <mergeCell ref="A30:M30"/>
    <mergeCell ref="B28:F28"/>
    <mergeCell ref="J14:K14"/>
    <mergeCell ref="C13:C16"/>
    <mergeCell ref="D13:M13"/>
    <mergeCell ref="L14:L16"/>
    <mergeCell ref="M14:M16"/>
    <mergeCell ref="D14:E15"/>
    <mergeCell ref="F14:G15"/>
    <mergeCell ref="H14:I15"/>
    <mergeCell ref="B13:B16"/>
    <mergeCell ref="A13:A16"/>
  </mergeCells>
  <pageMargins left="0.44" right="0.27" top="0.57999999999999996" bottom="0.16" header="0.46" footer="0.16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</vt:lpstr>
      <vt:lpstr>обоснование!Область_печати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zakupki</dc:creator>
  <cp:lastModifiedBy>Анна Сайфуллина</cp:lastModifiedBy>
  <cp:lastPrinted>2019-10-01T12:50:57Z</cp:lastPrinted>
  <dcterms:created xsi:type="dcterms:W3CDTF">2017-03-07T03:39:08Z</dcterms:created>
  <dcterms:modified xsi:type="dcterms:W3CDTF">2025-11-11T10:30:26Z</dcterms:modified>
</cp:coreProperties>
</file>