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Гафарова\ЗАКУПКИ\2026 год\Медикаменты\"/>
    </mc:Choice>
  </mc:AlternateContent>
  <bookViews>
    <workbookView xWindow="0" yWindow="0" windowWidth="28800" windowHeight="11835"/>
  </bookViews>
  <sheets>
    <sheet name="Обоснование НМЦД" sheetId="1" r:id="rId1"/>
  </sheets>
  <calcPr calcId="181029"/>
</workbook>
</file>

<file path=xl/calcChain.xml><?xml version="1.0" encoding="utf-8"?>
<calcChain xmlns="http://schemas.openxmlformats.org/spreadsheetml/2006/main">
  <c r="V66" i="1" l="1"/>
  <c r="F14" i="1"/>
  <c r="F15" i="1"/>
  <c r="F16" i="1"/>
  <c r="F17" i="1"/>
  <c r="F18" i="1"/>
  <c r="F13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J65" i="1" l="1"/>
  <c r="Q65" i="1"/>
  <c r="V65" i="1" s="1"/>
  <c r="R65" i="1"/>
  <c r="H65" i="1"/>
  <c r="S65" i="1" l="1"/>
  <c r="T65" i="1" s="1"/>
  <c r="U65" i="1" s="1"/>
  <c r="R13" i="1"/>
  <c r="R14" i="1"/>
  <c r="R15" i="1"/>
  <c r="R16" i="1"/>
  <c r="R17" i="1"/>
  <c r="S17" i="1" s="1"/>
  <c r="R18" i="1"/>
  <c r="S18" i="1" s="1"/>
  <c r="R19" i="1"/>
  <c r="S19" i="1" s="1"/>
  <c r="R20" i="1"/>
  <c r="S20" i="1" s="1"/>
  <c r="R21" i="1"/>
  <c r="R22" i="1"/>
  <c r="R23" i="1"/>
  <c r="R24" i="1"/>
  <c r="R25" i="1"/>
  <c r="S25" i="1" s="1"/>
  <c r="R26" i="1"/>
  <c r="S26" i="1" s="1"/>
  <c r="R27" i="1"/>
  <c r="S27" i="1" s="1"/>
  <c r="R28" i="1"/>
  <c r="S28" i="1" s="1"/>
  <c r="R29" i="1"/>
  <c r="R30" i="1"/>
  <c r="R31" i="1"/>
  <c r="R32" i="1"/>
  <c r="R33" i="1"/>
  <c r="S33" i="1" s="1"/>
  <c r="R34" i="1"/>
  <c r="S34" i="1" s="1"/>
  <c r="R35" i="1"/>
  <c r="S35" i="1" s="1"/>
  <c r="R36" i="1"/>
  <c r="S36" i="1" s="1"/>
  <c r="R37" i="1"/>
  <c r="R38" i="1"/>
  <c r="R39" i="1"/>
  <c r="R40" i="1"/>
  <c r="R41" i="1"/>
  <c r="S41" i="1" s="1"/>
  <c r="R42" i="1"/>
  <c r="S42" i="1" s="1"/>
  <c r="R43" i="1"/>
  <c r="S43" i="1" s="1"/>
  <c r="R44" i="1"/>
  <c r="S44" i="1" s="1"/>
  <c r="R45" i="1"/>
  <c r="R46" i="1"/>
  <c r="R47" i="1"/>
  <c r="R48" i="1"/>
  <c r="R49" i="1"/>
  <c r="S49" i="1" s="1"/>
  <c r="R50" i="1"/>
  <c r="S50" i="1" s="1"/>
  <c r="R51" i="1"/>
  <c r="S51" i="1" s="1"/>
  <c r="R52" i="1"/>
  <c r="S52" i="1" s="1"/>
  <c r="R53" i="1"/>
  <c r="R54" i="1"/>
  <c r="R55" i="1"/>
  <c r="R56" i="1"/>
  <c r="R57" i="1"/>
  <c r="S57" i="1" s="1"/>
  <c r="R58" i="1"/>
  <c r="S58" i="1" s="1"/>
  <c r="R59" i="1"/>
  <c r="S59" i="1" s="1"/>
  <c r="R60" i="1"/>
  <c r="S60" i="1" s="1"/>
  <c r="R61" i="1"/>
  <c r="R62" i="1"/>
  <c r="R63" i="1"/>
  <c r="R64" i="1"/>
  <c r="Q13" i="1"/>
  <c r="V13" i="1" s="1"/>
  <c r="Q14" i="1"/>
  <c r="V14" i="1" s="1"/>
  <c r="Q15" i="1"/>
  <c r="V15" i="1" s="1"/>
  <c r="Q16" i="1"/>
  <c r="V16" i="1" s="1"/>
  <c r="Q17" i="1"/>
  <c r="V17" i="1" s="1"/>
  <c r="Q18" i="1"/>
  <c r="V18" i="1" s="1"/>
  <c r="Q19" i="1"/>
  <c r="Q20" i="1"/>
  <c r="Q21" i="1"/>
  <c r="V21" i="1" s="1"/>
  <c r="Q22" i="1"/>
  <c r="V22" i="1" s="1"/>
  <c r="Q23" i="1"/>
  <c r="V23" i="1" s="1"/>
  <c r="Q24" i="1"/>
  <c r="V24" i="1" s="1"/>
  <c r="Q25" i="1"/>
  <c r="V25" i="1" s="1"/>
  <c r="Q26" i="1"/>
  <c r="V26" i="1" s="1"/>
  <c r="Q27" i="1"/>
  <c r="V27" i="1" s="1"/>
  <c r="Q28" i="1"/>
  <c r="Q29" i="1"/>
  <c r="V29" i="1" s="1"/>
  <c r="Q30" i="1"/>
  <c r="V30" i="1" s="1"/>
  <c r="Q31" i="1"/>
  <c r="V31" i="1" s="1"/>
  <c r="Q32" i="1"/>
  <c r="V32" i="1" s="1"/>
  <c r="Q33" i="1"/>
  <c r="V33" i="1" s="1"/>
  <c r="Q34" i="1"/>
  <c r="V34" i="1" s="1"/>
  <c r="Q35" i="1"/>
  <c r="V35" i="1" s="1"/>
  <c r="Q36" i="1"/>
  <c r="V36" i="1" s="1"/>
  <c r="Q37" i="1"/>
  <c r="V37" i="1" s="1"/>
  <c r="Q38" i="1"/>
  <c r="V38" i="1" s="1"/>
  <c r="Q39" i="1"/>
  <c r="V39" i="1" s="1"/>
  <c r="Q40" i="1"/>
  <c r="V40" i="1" s="1"/>
  <c r="Q41" i="1"/>
  <c r="V41" i="1" s="1"/>
  <c r="Q42" i="1"/>
  <c r="V42" i="1" s="1"/>
  <c r="Q43" i="1"/>
  <c r="V43" i="1" s="1"/>
  <c r="Q44" i="1"/>
  <c r="V44" i="1" s="1"/>
  <c r="Q45" i="1"/>
  <c r="V45" i="1" s="1"/>
  <c r="Q46" i="1"/>
  <c r="V46" i="1" s="1"/>
  <c r="Q47" i="1"/>
  <c r="V47" i="1" s="1"/>
  <c r="Q48" i="1"/>
  <c r="V48" i="1" s="1"/>
  <c r="Q49" i="1"/>
  <c r="V49" i="1" s="1"/>
  <c r="Q50" i="1"/>
  <c r="V50" i="1" s="1"/>
  <c r="Q51" i="1"/>
  <c r="V51" i="1" s="1"/>
  <c r="Q52" i="1"/>
  <c r="V52" i="1" s="1"/>
  <c r="Q53" i="1"/>
  <c r="V53" i="1" s="1"/>
  <c r="Q54" i="1"/>
  <c r="V54" i="1" s="1"/>
  <c r="Q55" i="1"/>
  <c r="V55" i="1" s="1"/>
  <c r="Q56" i="1"/>
  <c r="V56" i="1" s="1"/>
  <c r="Q57" i="1"/>
  <c r="V57" i="1" s="1"/>
  <c r="Q58" i="1"/>
  <c r="V58" i="1" s="1"/>
  <c r="Q59" i="1"/>
  <c r="V59" i="1" s="1"/>
  <c r="Q60" i="1"/>
  <c r="V60" i="1" s="1"/>
  <c r="Q61" i="1"/>
  <c r="V61" i="1" s="1"/>
  <c r="Q62" i="1"/>
  <c r="V62" i="1" s="1"/>
  <c r="Q63" i="1"/>
  <c r="Q64" i="1"/>
  <c r="V64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S64" i="1" l="1"/>
  <c r="S56" i="1"/>
  <c r="S48" i="1"/>
  <c r="S40" i="1"/>
  <c r="S32" i="1"/>
  <c r="T32" i="1" s="1"/>
  <c r="U32" i="1" s="1"/>
  <c r="S24" i="1"/>
  <c r="T24" i="1" s="1"/>
  <c r="U24" i="1" s="1"/>
  <c r="S16" i="1"/>
  <c r="S63" i="1"/>
  <c r="T63" i="1" s="1"/>
  <c r="U63" i="1" s="1"/>
  <c r="S55" i="1"/>
  <c r="S47" i="1"/>
  <c r="S39" i="1"/>
  <c r="S31" i="1"/>
  <c r="T31" i="1" s="1"/>
  <c r="U31" i="1" s="1"/>
  <c r="S23" i="1"/>
  <c r="T23" i="1" s="1"/>
  <c r="U23" i="1" s="1"/>
  <c r="S15" i="1"/>
  <c r="T15" i="1" s="1"/>
  <c r="U15" i="1" s="1"/>
  <c r="S62" i="1"/>
  <c r="T62" i="1" s="1"/>
  <c r="U62" i="1" s="1"/>
  <c r="S54" i="1"/>
  <c r="S46" i="1"/>
  <c r="S38" i="1"/>
  <c r="S30" i="1"/>
  <c r="S22" i="1"/>
  <c r="T22" i="1" s="1"/>
  <c r="U22" i="1" s="1"/>
  <c r="S14" i="1"/>
  <c r="T14" i="1" s="1"/>
  <c r="U14" i="1" s="1"/>
  <c r="S61" i="1"/>
  <c r="S53" i="1"/>
  <c r="T53" i="1" s="1"/>
  <c r="U53" i="1" s="1"/>
  <c r="S45" i="1"/>
  <c r="S37" i="1"/>
  <c r="S29" i="1"/>
  <c r="S21" i="1"/>
  <c r="S13" i="1"/>
  <c r="T13" i="1" s="1"/>
  <c r="U13" i="1" s="1"/>
  <c r="T42" i="1"/>
  <c r="U42" i="1" s="1"/>
  <c r="T28" i="1"/>
  <c r="U28" i="1" s="1"/>
  <c r="T20" i="1"/>
  <c r="U20" i="1" s="1"/>
  <c r="T19" i="1"/>
  <c r="U19" i="1" s="1"/>
  <c r="T43" i="1"/>
  <c r="U43" i="1" s="1"/>
  <c r="T64" i="1"/>
  <c r="U64" i="1" s="1"/>
  <c r="T61" i="1"/>
  <c r="U61" i="1" s="1"/>
  <c r="T58" i="1"/>
  <c r="U58" i="1" s="1"/>
  <c r="T57" i="1"/>
  <c r="U57" i="1" s="1"/>
  <c r="T56" i="1"/>
  <c r="U56" i="1" s="1"/>
  <c r="T55" i="1"/>
  <c r="U55" i="1" s="1"/>
  <c r="T52" i="1"/>
  <c r="U52" i="1" s="1"/>
  <c r="T49" i="1"/>
  <c r="U49" i="1" s="1"/>
  <c r="T48" i="1"/>
  <c r="U48" i="1" s="1"/>
  <c r="T46" i="1"/>
  <c r="U46" i="1" s="1"/>
  <c r="T45" i="1"/>
  <c r="U45" i="1" s="1"/>
  <c r="T40" i="1"/>
  <c r="U40" i="1" s="1"/>
  <c r="T38" i="1"/>
  <c r="U38" i="1" s="1"/>
  <c r="T37" i="1"/>
  <c r="U37" i="1" s="1"/>
  <c r="V63" i="1"/>
  <c r="T60" i="1"/>
  <c r="U60" i="1" s="1"/>
  <c r="T59" i="1"/>
  <c r="U59" i="1" s="1"/>
  <c r="T54" i="1"/>
  <c r="U54" i="1" s="1"/>
  <c r="T51" i="1"/>
  <c r="U51" i="1" s="1"/>
  <c r="T50" i="1"/>
  <c r="U50" i="1" s="1"/>
  <c r="T47" i="1"/>
  <c r="U47" i="1" s="1"/>
  <c r="T44" i="1"/>
  <c r="U44" i="1" s="1"/>
  <c r="T41" i="1"/>
  <c r="U41" i="1" s="1"/>
  <c r="T39" i="1"/>
  <c r="U39" i="1" s="1"/>
  <c r="T36" i="1"/>
  <c r="U36" i="1" s="1"/>
  <c r="V19" i="1"/>
  <c r="T35" i="1"/>
  <c r="U35" i="1" s="1"/>
  <c r="T34" i="1"/>
  <c r="U34" i="1" s="1"/>
  <c r="T33" i="1"/>
  <c r="U33" i="1" s="1"/>
  <c r="T30" i="1"/>
  <c r="U30" i="1" s="1"/>
  <c r="T29" i="1"/>
  <c r="U29" i="1" s="1"/>
  <c r="V28" i="1"/>
  <c r="T27" i="1"/>
  <c r="U27" i="1" s="1"/>
  <c r="T26" i="1"/>
  <c r="U26" i="1" s="1"/>
  <c r="T25" i="1"/>
  <c r="U25" i="1" s="1"/>
  <c r="T21" i="1"/>
  <c r="U21" i="1" s="1"/>
  <c r="V20" i="1"/>
  <c r="T18" i="1"/>
  <c r="U18" i="1" s="1"/>
  <c r="T17" i="1"/>
  <c r="U17" i="1" s="1"/>
  <c r="T16" i="1"/>
  <c r="U16" i="1" s="1"/>
  <c r="E8" i="1" l="1"/>
</calcChain>
</file>

<file path=xl/sharedStrings.xml><?xml version="1.0" encoding="utf-8"?>
<sst xmlns="http://schemas.openxmlformats.org/spreadsheetml/2006/main" count="156" uniqueCount="89">
  <si>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</si>
  <si>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</si>
  <si>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</si>
  <si>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</si>
  <si>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</si>
  <si>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</si>
  <si>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</si>
  <si>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</si>
  <si>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</si>
  <si>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</si>
  <si>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</si>
  <si>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</si>
  <si>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</si>
  <si>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</si>
  <si>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</si>
  <si>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</si>
  <si>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</si>
  <si>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</si>
  <si>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</si>
  <si>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</si>
  <si>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</si>
  <si>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</si>
  <si>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</si>
  <si>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</si>
  <si>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</si>
  <si>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</si>
  <si>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</si>
  <si>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</si>
  <si>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</si>
  <si>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</si>
  <si>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</si>
  <si>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</si>
  <si>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</si>
  <si>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</si>
  <si>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</si>
  <si>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</si>
  <si>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Кетопрофен</t>
  </si>
  <si>
    <t>Галазолин</t>
  </si>
  <si>
    <t>Лидокаин</t>
  </si>
  <si>
    <t>Магния сульфат</t>
  </si>
  <si>
    <t>Каптоприл</t>
  </si>
  <si>
    <t>Левомеколь</t>
  </si>
  <si>
    <t>Борная кислота</t>
  </si>
  <si>
    <t>Глюкоза</t>
  </si>
  <si>
    <t>Перекись водорода</t>
  </si>
  <si>
    <t>Бриллиантовая зелень</t>
  </si>
  <si>
    <t>Хлоргексидин</t>
  </si>
  <si>
    <t>Анальгин</t>
  </si>
  <si>
    <t>Окситоцин</t>
  </si>
  <si>
    <t>Натрия хлорид</t>
  </si>
  <si>
    <t>Эуфиллин</t>
  </si>
  <si>
    <t>Платифиллин</t>
  </si>
  <si>
    <t>Аммиак</t>
  </si>
  <si>
    <t>Супрастин</t>
  </si>
  <si>
    <t>Но-шпа</t>
  </si>
  <si>
    <t>Корвалол</t>
  </si>
  <si>
    <t>Нитроглицерин</t>
  </si>
  <si>
    <t>Пустырник настойка</t>
  </si>
  <si>
    <t>Аскорбиновая кислота</t>
  </si>
  <si>
    <t>Новокаин</t>
  </si>
  <si>
    <t>Арбидол</t>
  </si>
  <si>
    <t>Доксициклин</t>
  </si>
  <si>
    <t>Фуросемид</t>
  </si>
  <si>
    <t>Дексаметазон</t>
  </si>
  <si>
    <t>Преднизолон</t>
  </si>
  <si>
    <t>Метоклопрамид</t>
  </si>
  <si>
    <t>Хлоропирамин</t>
  </si>
  <si>
    <t>Кальция глюконат</t>
  </si>
  <si>
    <t>Диклофенак</t>
  </si>
  <si>
    <t>Этамзилат</t>
  </si>
  <si>
    <t>Спазмалгон</t>
  </si>
  <si>
    <t>Ацетилсалициловая кислота</t>
  </si>
  <si>
    <t>Окомистин</t>
  </si>
  <si>
    <t>Инокаин</t>
  </si>
  <si>
    <t>Глицин</t>
  </si>
  <si>
    <t>Йод</t>
  </si>
  <si>
    <t>Баралгин</t>
  </si>
  <si>
    <t>Корглигард</t>
  </si>
  <si>
    <t>Верапамил</t>
  </si>
  <si>
    <t>Кордиамин</t>
  </si>
  <si>
    <t>Анаприлин</t>
  </si>
  <si>
    <t>Адреналин</t>
  </si>
  <si>
    <t>Папаверин</t>
  </si>
  <si>
    <t>Цефтриаксон</t>
  </si>
  <si>
    <t>упак.</t>
  </si>
  <si>
    <t>флакон</t>
  </si>
  <si>
    <t>туба</t>
  </si>
  <si>
    <t>б/н от 23.10.2025</t>
  </si>
  <si>
    <t>б/н от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</si>
</sst>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69</xdr:row>
      <xdr:rowOff>998367</xdr:rowOff>
    </xdr:from>
    <xdr:to>
      <xdr:col>3</xdr:col>
      <xdr:colOff>228600</xdr:colOff>
      <xdr:row>69</xdr:row>
      <xdr:rowOff>1262136</xdr:rowOff>
    </xdr:to>
    <xdr:pic>
      <xdr:nvPicPr>
        <xdr:cNvPr id="8" name="Picture 39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71</xdr:row>
      <xdr:rowOff>211452</xdr:rowOff>
    </xdr:from>
    <xdr:to>
      <xdr:col>3</xdr:col>
      <xdr:colOff>495299</xdr:colOff>
      <xdr:row>71</xdr:row>
      <xdr:rowOff>563880</xdr:rowOff>
    </xdr:to>
    <xdr:pic>
      <xdr:nvPicPr>
        <xdr:cNvPr id="9" name="Picture 37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70</xdr:row>
      <xdr:rowOff>422036</xdr:rowOff>
    </xdr:from>
    <xdr:to>
      <xdr:col>4</xdr:col>
      <xdr:colOff>336186</xdr:colOff>
      <xdr:row>70</xdr:row>
      <xdr:rowOff>738435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71</xdr:row>
      <xdr:rowOff>211452</xdr:rowOff>
    </xdr:from>
    <xdr:to>
      <xdr:col>3</xdr:col>
      <xdr:colOff>495299</xdr:colOff>
      <xdr:row>71</xdr:row>
      <xdr:rowOff>563880</xdr:rowOff>
    </xdr:to>
    <xdr:pic>
      <xdr:nvPicPr>
        <xdr:cNvPr id="11" name="Picture 37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abSelected="1" zoomScale="70" zoomScaleNormal="70" workbookViewId="0">
      <selection activeCell="Y70" sqref="Y70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7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5.75" x14ac:dyDescent="0.25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7" t="s">
        <v>5</v>
      </c>
      <c r="B8" s="47"/>
      <c r="C8" s="47"/>
      <c r="D8" s="47"/>
      <c r="E8" s="48">
        <f>SUMIF(V66,"&gt;0")</f>
        <v>952356.1399999999</v>
      </c>
      <c r="F8" s="48"/>
      <c r="G8" s="49" t="s">
        <v>6</v>
      </c>
      <c r="H8" s="49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0" t="s">
        <v>9</v>
      </c>
      <c r="B10" s="50" t="s">
        <v>34</v>
      </c>
      <c r="C10" s="50" t="s">
        <v>35</v>
      </c>
      <c r="D10" s="50"/>
      <c r="E10" s="51" t="s">
        <v>10</v>
      </c>
      <c r="F10" s="51"/>
      <c r="G10" s="51" t="s">
        <v>11</v>
      </c>
      <c r="H10" s="51"/>
      <c r="I10" s="51" t="s">
        <v>12</v>
      </c>
      <c r="J10" s="51"/>
      <c r="K10" s="51" t="s">
        <v>13</v>
      </c>
      <c r="L10" s="51"/>
      <c r="M10" s="51" t="s">
        <v>14</v>
      </c>
      <c r="N10" s="51"/>
      <c r="O10" s="51" t="s">
        <v>15</v>
      </c>
      <c r="P10" s="51"/>
      <c r="Q10" s="53" t="s">
        <v>16</v>
      </c>
      <c r="R10" s="50" t="s">
        <v>17</v>
      </c>
      <c r="S10" s="50" t="s">
        <v>18</v>
      </c>
      <c r="T10" s="50" t="s">
        <v>19</v>
      </c>
      <c r="U10" s="50" t="s">
        <v>20</v>
      </c>
      <c r="V10" s="53" t="s">
        <v>21</v>
      </c>
    </row>
    <row r="11" spans="1:22" ht="27" customHeight="1" x14ac:dyDescent="0.25">
      <c r="A11" s="50"/>
      <c r="B11" s="50"/>
      <c r="C11" s="50"/>
      <c r="D11" s="50"/>
      <c r="E11" s="52" t="s">
        <v>87</v>
      </c>
      <c r="F11" s="52"/>
      <c r="G11" s="52" t="s">
        <v>87</v>
      </c>
      <c r="H11" s="52"/>
      <c r="I11" s="52" t="s">
        <v>88</v>
      </c>
      <c r="J11" s="52"/>
      <c r="K11" s="52"/>
      <c r="L11" s="52"/>
      <c r="M11" s="52"/>
      <c r="N11" s="52"/>
      <c r="O11" s="52"/>
      <c r="P11" s="52"/>
      <c r="Q11" s="53"/>
      <c r="R11" s="50"/>
      <c r="S11" s="50"/>
      <c r="T11" s="50"/>
      <c r="U11" s="50"/>
      <c r="V11" s="53"/>
    </row>
    <row r="12" spans="1:22" ht="27" customHeight="1" x14ac:dyDescent="0.25">
      <c r="A12" s="50"/>
      <c r="B12" s="50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3"/>
      <c r="R12" s="50"/>
      <c r="S12" s="50"/>
      <c r="T12" s="50"/>
      <c r="U12" s="50"/>
      <c r="V12" s="53"/>
    </row>
    <row r="13" spans="1:22" ht="27" customHeight="1" x14ac:dyDescent="0.25">
      <c r="A13" s="18">
        <v>1</v>
      </c>
      <c r="B13" s="44" t="s">
        <v>36</v>
      </c>
      <c r="C13" s="18" t="s">
        <v>84</v>
      </c>
      <c r="D13" s="20">
        <v>250</v>
      </c>
      <c r="E13" s="42">
        <v>118</v>
      </c>
      <c r="F13" s="43">
        <f t="shared" ref="F13:F65" si="0">E13*D13</f>
        <v>29500</v>
      </c>
      <c r="G13" s="21">
        <v>118</v>
      </c>
      <c r="H13" s="23">
        <f t="shared" ref="H13:H65" si="1">G13*D13</f>
        <v>29500</v>
      </c>
      <c r="I13" s="21">
        <v>118</v>
      </c>
      <c r="J13" s="43">
        <f t="shared" ref="J13:J65" si="2">I13*D13</f>
        <v>29500</v>
      </c>
      <c r="K13" s="24"/>
      <c r="L13" s="22"/>
      <c r="M13" s="22"/>
      <c r="N13" s="22"/>
      <c r="O13" s="22"/>
      <c r="P13" s="23"/>
      <c r="Q13" s="22">
        <f t="shared" ref="Q13:Q65" si="3">ROUND(AVERAGE(E13,G13,I13,K13,M13),2)</f>
        <v>118</v>
      </c>
      <c r="R13" s="25">
        <f t="shared" ref="R13:R65" si="4">COUNTA(E13,G13,I13,K13,M13)</f>
        <v>3</v>
      </c>
      <c r="S13" s="25">
        <f t="shared" ref="S13:S65" si="5">SQRT((IF(E13&gt;0,POWER(E13-Q13,2),0)+IF(G13&gt;0,POWER(G13-Q13,2),0)+IF(I13&gt;0,POWER(I13-Q13,2),0)+IF(K13&gt;0,POWER(K13-Q13,2),0)+IF(M13&gt;0,POWER(M13-Q13,2),0))/(R13-1))</f>
        <v>0</v>
      </c>
      <c r="T13" s="26">
        <f>S13/Q13*100</f>
        <v>0</v>
      </c>
      <c r="U13" s="26" t="str">
        <f t="shared" ref="U13:U65" si="6">IF(T13&lt;33,$U$8,$U$9)</f>
        <v>ОДН</v>
      </c>
      <c r="V13" s="27">
        <f t="shared" ref="V13:V65" si="7">D13*Q13</f>
        <v>29500</v>
      </c>
    </row>
    <row r="14" spans="1:22" ht="27" customHeight="1" x14ac:dyDescent="0.25">
      <c r="A14" s="18">
        <v>2</v>
      </c>
      <c r="B14" s="44" t="s">
        <v>37</v>
      </c>
      <c r="C14" s="18" t="s">
        <v>85</v>
      </c>
      <c r="D14" s="20">
        <v>100</v>
      </c>
      <c r="E14" s="42">
        <v>65</v>
      </c>
      <c r="F14" s="43">
        <f t="shared" si="0"/>
        <v>6500</v>
      </c>
      <c r="G14" s="21">
        <v>65</v>
      </c>
      <c r="H14" s="23">
        <f t="shared" si="1"/>
        <v>6500</v>
      </c>
      <c r="I14" s="21">
        <v>65</v>
      </c>
      <c r="J14" s="43">
        <f t="shared" si="2"/>
        <v>6500</v>
      </c>
      <c r="K14" s="24"/>
      <c r="L14" s="22"/>
      <c r="M14" s="22"/>
      <c r="N14" s="22"/>
      <c r="O14" s="22"/>
      <c r="P14" s="23"/>
      <c r="Q14" s="22">
        <f t="shared" si="3"/>
        <v>65</v>
      </c>
      <c r="R14" s="25">
        <f t="shared" si="4"/>
        <v>3</v>
      </c>
      <c r="S14" s="25">
        <f t="shared" si="5"/>
        <v>0</v>
      </c>
      <c r="T14" s="26">
        <f t="shared" ref="T14:T65" si="8">S14/Q14*100</f>
        <v>0</v>
      </c>
      <c r="U14" s="26" t="str">
        <f t="shared" si="6"/>
        <v>ОДН</v>
      </c>
      <c r="V14" s="27">
        <f t="shared" si="7"/>
        <v>6500</v>
      </c>
    </row>
    <row r="15" spans="1:22" ht="27" customHeight="1" x14ac:dyDescent="0.25">
      <c r="A15" s="18">
        <v>3</v>
      </c>
      <c r="B15" s="44" t="s">
        <v>38</v>
      </c>
      <c r="C15" s="18" t="s">
        <v>84</v>
      </c>
      <c r="D15" s="20">
        <v>350</v>
      </c>
      <c r="E15" s="42">
        <v>74</v>
      </c>
      <c r="F15" s="43">
        <f t="shared" si="0"/>
        <v>25900</v>
      </c>
      <c r="G15" s="21">
        <v>78</v>
      </c>
      <c r="H15" s="23">
        <f t="shared" si="1"/>
        <v>27300</v>
      </c>
      <c r="I15" s="21">
        <v>74</v>
      </c>
      <c r="J15" s="43">
        <f t="shared" si="2"/>
        <v>25900</v>
      </c>
      <c r="K15" s="24"/>
      <c r="L15" s="22"/>
      <c r="M15" s="22"/>
      <c r="N15" s="22"/>
      <c r="O15" s="22"/>
      <c r="P15" s="23"/>
      <c r="Q15" s="22">
        <f t="shared" si="3"/>
        <v>75.33</v>
      </c>
      <c r="R15" s="25">
        <f t="shared" si="4"/>
        <v>3</v>
      </c>
      <c r="S15" s="25">
        <f t="shared" si="5"/>
        <v>2.3094046851948664</v>
      </c>
      <c r="T15" s="26">
        <f>S15/Q15*100</f>
        <v>3.0657170917229077</v>
      </c>
      <c r="U15" s="26" t="str">
        <f t="shared" si="6"/>
        <v>ОДН</v>
      </c>
      <c r="V15" s="27">
        <f t="shared" si="7"/>
        <v>26365.5</v>
      </c>
    </row>
    <row r="16" spans="1:22" ht="27" customHeight="1" x14ac:dyDescent="0.25">
      <c r="A16" s="18">
        <v>4</v>
      </c>
      <c r="B16" s="44" t="s">
        <v>39</v>
      </c>
      <c r="C16" s="18" t="s">
        <v>84</v>
      </c>
      <c r="D16" s="20">
        <v>160</v>
      </c>
      <c r="E16" s="42">
        <v>69</v>
      </c>
      <c r="F16" s="43">
        <f t="shared" si="0"/>
        <v>11040</v>
      </c>
      <c r="G16" s="21">
        <v>69</v>
      </c>
      <c r="H16" s="23">
        <f t="shared" si="1"/>
        <v>11040</v>
      </c>
      <c r="I16" s="21">
        <v>66</v>
      </c>
      <c r="J16" s="43">
        <f t="shared" si="2"/>
        <v>10560</v>
      </c>
      <c r="K16" s="24"/>
      <c r="L16" s="22"/>
      <c r="M16" s="22"/>
      <c r="N16" s="22"/>
      <c r="O16" s="22"/>
      <c r="P16" s="23"/>
      <c r="Q16" s="22">
        <f t="shared" si="3"/>
        <v>68</v>
      </c>
      <c r="R16" s="25">
        <f t="shared" si="4"/>
        <v>3</v>
      </c>
      <c r="S16" s="25">
        <f t="shared" si="5"/>
        <v>1.7320508075688772</v>
      </c>
      <c r="T16" s="26">
        <f t="shared" si="8"/>
        <v>2.5471335405424664</v>
      </c>
      <c r="U16" s="26" t="str">
        <f t="shared" si="6"/>
        <v>ОДН</v>
      </c>
      <c r="V16" s="27">
        <f t="shared" si="7"/>
        <v>10880</v>
      </c>
    </row>
    <row r="17" spans="1:22" ht="27" customHeight="1" x14ac:dyDescent="0.25">
      <c r="A17" s="18">
        <v>5</v>
      </c>
      <c r="B17" s="44" t="s">
        <v>40</v>
      </c>
      <c r="C17" s="18" t="s">
        <v>84</v>
      </c>
      <c r="D17" s="20">
        <v>80</v>
      </c>
      <c r="E17" s="42">
        <v>71</v>
      </c>
      <c r="F17" s="43">
        <f t="shared" si="0"/>
        <v>5680</v>
      </c>
      <c r="G17" s="21">
        <v>69</v>
      </c>
      <c r="H17" s="23">
        <f t="shared" si="1"/>
        <v>5520</v>
      </c>
      <c r="I17" s="21">
        <v>71</v>
      </c>
      <c r="J17" s="43">
        <f t="shared" si="2"/>
        <v>5680</v>
      </c>
      <c r="K17" s="24"/>
      <c r="L17" s="22"/>
      <c r="M17" s="22"/>
      <c r="N17" s="22"/>
      <c r="O17" s="22"/>
      <c r="P17" s="23"/>
      <c r="Q17" s="22">
        <f t="shared" si="3"/>
        <v>70.33</v>
      </c>
      <c r="R17" s="25">
        <f t="shared" si="4"/>
        <v>3</v>
      </c>
      <c r="S17" s="25">
        <f t="shared" si="5"/>
        <v>1.1547077552350637</v>
      </c>
      <c r="T17" s="26">
        <f t="shared" si="8"/>
        <v>1.6418423933386377</v>
      </c>
      <c r="U17" s="26" t="str">
        <f t="shared" si="6"/>
        <v>ОДН</v>
      </c>
      <c r="V17" s="27">
        <f t="shared" si="7"/>
        <v>5626.4</v>
      </c>
    </row>
    <row r="18" spans="1:22" ht="27" customHeight="1" x14ac:dyDescent="0.25">
      <c r="A18" s="18">
        <v>6</v>
      </c>
      <c r="B18" s="44" t="s">
        <v>41</v>
      </c>
      <c r="C18" s="18" t="s">
        <v>86</v>
      </c>
      <c r="D18" s="20">
        <v>250</v>
      </c>
      <c r="E18" s="42">
        <v>246</v>
      </c>
      <c r="F18" s="43">
        <f t="shared" si="0"/>
        <v>61500</v>
      </c>
      <c r="G18" s="21">
        <v>251</v>
      </c>
      <c r="H18" s="23">
        <f t="shared" si="1"/>
        <v>62750</v>
      </c>
      <c r="I18" s="21">
        <v>219</v>
      </c>
      <c r="J18" s="43">
        <f t="shared" si="2"/>
        <v>54750</v>
      </c>
      <c r="K18" s="24"/>
      <c r="L18" s="22"/>
      <c r="M18" s="22"/>
      <c r="N18" s="22"/>
      <c r="O18" s="22"/>
      <c r="P18" s="23"/>
      <c r="Q18" s="22">
        <f t="shared" si="3"/>
        <v>238.67</v>
      </c>
      <c r="R18" s="25">
        <f t="shared" si="4"/>
        <v>3</v>
      </c>
      <c r="S18" s="25">
        <f t="shared" si="5"/>
        <v>17.214335595659797</v>
      </c>
      <c r="T18" s="26">
        <f t="shared" si="8"/>
        <v>7.2126097103363636</v>
      </c>
      <c r="U18" s="26" t="str">
        <f t="shared" si="6"/>
        <v>ОДН</v>
      </c>
      <c r="V18" s="27">
        <f t="shared" si="7"/>
        <v>59667.5</v>
      </c>
    </row>
    <row r="19" spans="1:22" ht="27" customHeight="1" x14ac:dyDescent="0.25">
      <c r="A19" s="18">
        <v>7</v>
      </c>
      <c r="B19" s="44" t="s">
        <v>42</v>
      </c>
      <c r="C19" s="18" t="s">
        <v>85</v>
      </c>
      <c r="D19" s="20">
        <v>150</v>
      </c>
      <c r="E19" s="42">
        <v>34</v>
      </c>
      <c r="F19" s="43">
        <f t="shared" si="0"/>
        <v>5100</v>
      </c>
      <c r="G19" s="21">
        <v>32</v>
      </c>
      <c r="H19" s="23">
        <f t="shared" si="1"/>
        <v>4800</v>
      </c>
      <c r="I19" s="21">
        <v>34</v>
      </c>
      <c r="J19" s="43">
        <f t="shared" si="2"/>
        <v>5100</v>
      </c>
      <c r="K19" s="24"/>
      <c r="L19" s="22"/>
      <c r="M19" s="22"/>
      <c r="N19" s="22"/>
      <c r="O19" s="22"/>
      <c r="P19" s="23"/>
      <c r="Q19" s="22">
        <f t="shared" si="3"/>
        <v>33.33</v>
      </c>
      <c r="R19" s="25">
        <f t="shared" si="4"/>
        <v>3</v>
      </c>
      <c r="S19" s="25">
        <f t="shared" si="5"/>
        <v>1.1547077552350637</v>
      </c>
      <c r="T19" s="26">
        <f t="shared" si="8"/>
        <v>3.4644697126764594</v>
      </c>
      <c r="U19" s="26" t="str">
        <f t="shared" si="6"/>
        <v>ОДН</v>
      </c>
      <c r="V19" s="27">
        <f t="shared" si="7"/>
        <v>4999.5</v>
      </c>
    </row>
    <row r="20" spans="1:22" ht="27" customHeight="1" x14ac:dyDescent="0.25">
      <c r="A20" s="18">
        <v>8</v>
      </c>
      <c r="B20" s="44" t="s">
        <v>43</v>
      </c>
      <c r="C20" s="18" t="s">
        <v>84</v>
      </c>
      <c r="D20" s="20">
        <v>100</v>
      </c>
      <c r="E20" s="42">
        <v>92</v>
      </c>
      <c r="F20" s="43">
        <f t="shared" si="0"/>
        <v>9200</v>
      </c>
      <c r="G20" s="21">
        <v>89</v>
      </c>
      <c r="H20" s="23">
        <f t="shared" si="1"/>
        <v>8900</v>
      </c>
      <c r="I20" s="21">
        <v>91</v>
      </c>
      <c r="J20" s="43">
        <f t="shared" si="2"/>
        <v>9100</v>
      </c>
      <c r="K20" s="24"/>
      <c r="L20" s="22"/>
      <c r="M20" s="22"/>
      <c r="N20" s="22"/>
      <c r="O20" s="22"/>
      <c r="P20" s="23"/>
      <c r="Q20" s="22">
        <f t="shared" si="3"/>
        <v>90.67</v>
      </c>
      <c r="R20" s="25">
        <f t="shared" si="4"/>
        <v>3</v>
      </c>
      <c r="S20" s="25">
        <f t="shared" si="5"/>
        <v>1.5275306870894607</v>
      </c>
      <c r="T20" s="26">
        <f t="shared" si="8"/>
        <v>1.6847145550782625</v>
      </c>
      <c r="U20" s="26" t="str">
        <f t="shared" si="6"/>
        <v>ОДН</v>
      </c>
      <c r="V20" s="27">
        <f t="shared" si="7"/>
        <v>9067</v>
      </c>
    </row>
    <row r="21" spans="1:22" ht="27" customHeight="1" x14ac:dyDescent="0.25">
      <c r="A21" s="18">
        <v>9</v>
      </c>
      <c r="B21" s="44" t="s">
        <v>44</v>
      </c>
      <c r="C21" s="18" t="s">
        <v>85</v>
      </c>
      <c r="D21" s="20">
        <v>900</v>
      </c>
      <c r="E21" s="42">
        <v>19</v>
      </c>
      <c r="F21" s="43">
        <f t="shared" si="0"/>
        <v>17100</v>
      </c>
      <c r="G21" s="21">
        <v>26</v>
      </c>
      <c r="H21" s="23">
        <f t="shared" si="1"/>
        <v>23400</v>
      </c>
      <c r="I21" s="21">
        <v>19</v>
      </c>
      <c r="J21" s="43">
        <f t="shared" si="2"/>
        <v>17100</v>
      </c>
      <c r="K21" s="24"/>
      <c r="L21" s="22"/>
      <c r="M21" s="22"/>
      <c r="N21" s="22"/>
      <c r="O21" s="22"/>
      <c r="P21" s="23"/>
      <c r="Q21" s="22">
        <f t="shared" si="3"/>
        <v>21.33</v>
      </c>
      <c r="R21" s="25">
        <f t="shared" si="4"/>
        <v>3</v>
      </c>
      <c r="S21" s="25">
        <f t="shared" si="5"/>
        <v>4.0414539462921013</v>
      </c>
      <c r="T21" s="26">
        <f t="shared" si="8"/>
        <v>18.947275885101273</v>
      </c>
      <c r="U21" s="26" t="str">
        <f t="shared" si="6"/>
        <v>ОДН</v>
      </c>
      <c r="V21" s="27">
        <f t="shared" si="7"/>
        <v>19197</v>
      </c>
    </row>
    <row r="22" spans="1:22" ht="27" customHeight="1" x14ac:dyDescent="0.25">
      <c r="A22" s="18">
        <v>10</v>
      </c>
      <c r="B22" s="44" t="s">
        <v>45</v>
      </c>
      <c r="C22" s="18" t="s">
        <v>85</v>
      </c>
      <c r="D22" s="20">
        <v>60</v>
      </c>
      <c r="E22" s="42">
        <v>16</v>
      </c>
      <c r="F22" s="43">
        <f t="shared" si="0"/>
        <v>960</v>
      </c>
      <c r="G22" s="21">
        <v>11</v>
      </c>
      <c r="H22" s="23">
        <f t="shared" si="1"/>
        <v>660</v>
      </c>
      <c r="I22" s="21">
        <v>16</v>
      </c>
      <c r="J22" s="43">
        <f t="shared" si="2"/>
        <v>960</v>
      </c>
      <c r="K22" s="24"/>
      <c r="L22" s="22"/>
      <c r="M22" s="22"/>
      <c r="N22" s="22"/>
      <c r="O22" s="22"/>
      <c r="P22" s="23"/>
      <c r="Q22" s="22">
        <f t="shared" si="3"/>
        <v>14.33</v>
      </c>
      <c r="R22" s="25">
        <f t="shared" si="4"/>
        <v>3</v>
      </c>
      <c r="S22" s="25">
        <f t="shared" si="5"/>
        <v>2.8867542326980313</v>
      </c>
      <c r="T22" s="26">
        <f t="shared" si="8"/>
        <v>20.144830653859255</v>
      </c>
      <c r="U22" s="26" t="str">
        <f t="shared" si="6"/>
        <v>ОДН</v>
      </c>
      <c r="V22" s="27">
        <f t="shared" si="7"/>
        <v>859.8</v>
      </c>
    </row>
    <row r="23" spans="1:22" ht="27" customHeight="1" x14ac:dyDescent="0.25">
      <c r="A23" s="18">
        <v>11</v>
      </c>
      <c r="B23" s="44" t="s">
        <v>46</v>
      </c>
      <c r="C23" s="18" t="s">
        <v>85</v>
      </c>
      <c r="D23" s="20">
        <v>900</v>
      </c>
      <c r="E23" s="42">
        <v>19</v>
      </c>
      <c r="F23" s="43">
        <f t="shared" si="0"/>
        <v>17100</v>
      </c>
      <c r="G23" s="21">
        <v>17</v>
      </c>
      <c r="H23" s="23">
        <f t="shared" si="1"/>
        <v>15300</v>
      </c>
      <c r="I23" s="21">
        <v>19</v>
      </c>
      <c r="J23" s="43">
        <f t="shared" si="2"/>
        <v>17100</v>
      </c>
      <c r="K23" s="24"/>
      <c r="L23" s="22"/>
      <c r="M23" s="22"/>
      <c r="N23" s="22"/>
      <c r="O23" s="22"/>
      <c r="P23" s="23"/>
      <c r="Q23" s="22">
        <f t="shared" si="3"/>
        <v>18.329999999999998</v>
      </c>
      <c r="R23" s="25">
        <f t="shared" si="4"/>
        <v>3</v>
      </c>
      <c r="S23" s="25">
        <f t="shared" si="5"/>
        <v>1.1547077552350637</v>
      </c>
      <c r="T23" s="26">
        <f t="shared" si="8"/>
        <v>6.2995513106113687</v>
      </c>
      <c r="U23" s="26" t="str">
        <f t="shared" si="6"/>
        <v>ОДН</v>
      </c>
      <c r="V23" s="27">
        <f t="shared" si="7"/>
        <v>16497</v>
      </c>
    </row>
    <row r="24" spans="1:22" ht="27" customHeight="1" x14ac:dyDescent="0.25">
      <c r="A24" s="18">
        <v>12</v>
      </c>
      <c r="B24" s="44" t="s">
        <v>46</v>
      </c>
      <c r="C24" s="18" t="s">
        <v>85</v>
      </c>
      <c r="D24" s="20">
        <v>1000</v>
      </c>
      <c r="E24" s="42">
        <v>68</v>
      </c>
      <c r="F24" s="43">
        <f t="shared" si="0"/>
        <v>68000</v>
      </c>
      <c r="G24" s="21">
        <v>71</v>
      </c>
      <c r="H24" s="23">
        <f t="shared" si="1"/>
        <v>71000</v>
      </c>
      <c r="I24" s="21">
        <v>62</v>
      </c>
      <c r="J24" s="43">
        <f t="shared" si="2"/>
        <v>62000</v>
      </c>
      <c r="K24" s="24"/>
      <c r="L24" s="22"/>
      <c r="M24" s="22"/>
      <c r="N24" s="22"/>
      <c r="O24" s="22"/>
      <c r="P24" s="23"/>
      <c r="Q24" s="22">
        <f t="shared" si="3"/>
        <v>67</v>
      </c>
      <c r="R24" s="25">
        <f t="shared" si="4"/>
        <v>3</v>
      </c>
      <c r="S24" s="25">
        <f t="shared" si="5"/>
        <v>4.5825756949558398</v>
      </c>
      <c r="T24" s="26">
        <f t="shared" si="8"/>
        <v>6.8396652163519995</v>
      </c>
      <c r="U24" s="26" t="str">
        <f t="shared" si="6"/>
        <v>ОДН</v>
      </c>
      <c r="V24" s="27">
        <f t="shared" si="7"/>
        <v>67000</v>
      </c>
    </row>
    <row r="25" spans="1:22" ht="27" customHeight="1" x14ac:dyDescent="0.25">
      <c r="A25" s="18">
        <v>13</v>
      </c>
      <c r="B25" s="44" t="s">
        <v>47</v>
      </c>
      <c r="C25" s="18" t="s">
        <v>84</v>
      </c>
      <c r="D25" s="20">
        <v>70</v>
      </c>
      <c r="E25" s="42">
        <v>73</v>
      </c>
      <c r="F25" s="43">
        <f t="shared" si="0"/>
        <v>5110</v>
      </c>
      <c r="G25" s="21">
        <v>71</v>
      </c>
      <c r="H25" s="23">
        <f t="shared" si="1"/>
        <v>4970</v>
      </c>
      <c r="I25" s="21">
        <v>73</v>
      </c>
      <c r="J25" s="43">
        <f t="shared" si="2"/>
        <v>5110</v>
      </c>
      <c r="K25" s="24"/>
      <c r="L25" s="22"/>
      <c r="M25" s="22"/>
      <c r="N25" s="22"/>
      <c r="O25" s="22"/>
      <c r="P25" s="23"/>
      <c r="Q25" s="22">
        <f t="shared" si="3"/>
        <v>72.33</v>
      </c>
      <c r="R25" s="25">
        <f t="shared" si="4"/>
        <v>3</v>
      </c>
      <c r="S25" s="25">
        <f t="shared" si="5"/>
        <v>1.1547077552350637</v>
      </c>
      <c r="T25" s="26">
        <f t="shared" si="8"/>
        <v>1.5964437373635609</v>
      </c>
      <c r="U25" s="26" t="str">
        <f t="shared" si="6"/>
        <v>ОДН</v>
      </c>
      <c r="V25" s="27">
        <f t="shared" si="7"/>
        <v>5063.0999999999995</v>
      </c>
    </row>
    <row r="26" spans="1:22" ht="27" customHeight="1" x14ac:dyDescent="0.25">
      <c r="A26" s="18">
        <v>14</v>
      </c>
      <c r="B26" s="44" t="s">
        <v>43</v>
      </c>
      <c r="C26" s="18" t="s">
        <v>85</v>
      </c>
      <c r="D26" s="20">
        <v>350</v>
      </c>
      <c r="E26" s="42">
        <v>49</v>
      </c>
      <c r="F26" s="43">
        <f t="shared" si="0"/>
        <v>17150</v>
      </c>
      <c r="G26" s="21">
        <v>46</v>
      </c>
      <c r="H26" s="23">
        <f t="shared" si="1"/>
        <v>16100</v>
      </c>
      <c r="I26" s="21">
        <v>49</v>
      </c>
      <c r="J26" s="43">
        <f t="shared" si="2"/>
        <v>17150</v>
      </c>
      <c r="K26" s="24"/>
      <c r="L26" s="22"/>
      <c r="M26" s="22"/>
      <c r="N26" s="22"/>
      <c r="O26" s="22"/>
      <c r="P26" s="23"/>
      <c r="Q26" s="22">
        <f t="shared" si="3"/>
        <v>48</v>
      </c>
      <c r="R26" s="25">
        <f t="shared" si="4"/>
        <v>3</v>
      </c>
      <c r="S26" s="25">
        <f t="shared" si="5"/>
        <v>1.7320508075688772</v>
      </c>
      <c r="T26" s="26">
        <f t="shared" si="8"/>
        <v>3.6084391824351609</v>
      </c>
      <c r="U26" s="26" t="str">
        <f t="shared" si="6"/>
        <v>ОДН</v>
      </c>
      <c r="V26" s="27">
        <f t="shared" si="7"/>
        <v>16800</v>
      </c>
    </row>
    <row r="27" spans="1:22" ht="27" customHeight="1" x14ac:dyDescent="0.25">
      <c r="A27" s="18">
        <v>15</v>
      </c>
      <c r="B27" s="44" t="s">
        <v>48</v>
      </c>
      <c r="C27" s="18" t="s">
        <v>84</v>
      </c>
      <c r="D27" s="20">
        <v>160</v>
      </c>
      <c r="E27" s="42">
        <v>86</v>
      </c>
      <c r="F27" s="43">
        <f t="shared" si="0"/>
        <v>13760</v>
      </c>
      <c r="G27" s="21">
        <v>88</v>
      </c>
      <c r="H27" s="23">
        <f t="shared" si="1"/>
        <v>14080</v>
      </c>
      <c r="I27" s="21">
        <v>79</v>
      </c>
      <c r="J27" s="43">
        <f t="shared" si="2"/>
        <v>12640</v>
      </c>
      <c r="K27" s="24"/>
      <c r="L27" s="22"/>
      <c r="M27" s="22"/>
      <c r="N27" s="22"/>
      <c r="O27" s="22"/>
      <c r="P27" s="23"/>
      <c r="Q27" s="22">
        <f t="shared" si="3"/>
        <v>84.33</v>
      </c>
      <c r="R27" s="25">
        <f t="shared" si="4"/>
        <v>3</v>
      </c>
      <c r="S27" s="25">
        <f t="shared" si="5"/>
        <v>4.7258173896163189</v>
      </c>
      <c r="T27" s="26">
        <f t="shared" si="8"/>
        <v>5.6039575354160069</v>
      </c>
      <c r="U27" s="26" t="str">
        <f t="shared" si="6"/>
        <v>ОДН</v>
      </c>
      <c r="V27" s="27">
        <f t="shared" si="7"/>
        <v>13492.8</v>
      </c>
    </row>
    <row r="28" spans="1:22" ht="27" customHeight="1" x14ac:dyDescent="0.25">
      <c r="A28" s="18">
        <v>16</v>
      </c>
      <c r="B28" s="44" t="s">
        <v>49</v>
      </c>
      <c r="C28" s="18" t="s">
        <v>84</v>
      </c>
      <c r="D28" s="20">
        <v>120</v>
      </c>
      <c r="E28" s="42">
        <v>3444</v>
      </c>
      <c r="F28" s="43">
        <f t="shared" si="0"/>
        <v>413280</v>
      </c>
      <c r="G28" s="21">
        <v>3451</v>
      </c>
      <c r="H28" s="23">
        <f t="shared" si="1"/>
        <v>414120</v>
      </c>
      <c r="I28" s="21">
        <v>3438</v>
      </c>
      <c r="J28" s="43">
        <f t="shared" si="2"/>
        <v>412560</v>
      </c>
      <c r="K28" s="24"/>
      <c r="L28" s="22"/>
      <c r="M28" s="22"/>
      <c r="N28" s="22"/>
      <c r="O28" s="22"/>
      <c r="P28" s="23"/>
      <c r="Q28" s="22">
        <f t="shared" si="3"/>
        <v>3444.33</v>
      </c>
      <c r="R28" s="25">
        <f t="shared" si="4"/>
        <v>3</v>
      </c>
      <c r="S28" s="25">
        <f t="shared" si="5"/>
        <v>6.5064083794363841</v>
      </c>
      <c r="T28" s="26">
        <f t="shared" si="8"/>
        <v>0.1889020035663361</v>
      </c>
      <c r="U28" s="26" t="str">
        <f t="shared" si="6"/>
        <v>ОДН</v>
      </c>
      <c r="V28" s="27">
        <f t="shared" si="7"/>
        <v>413319.6</v>
      </c>
    </row>
    <row r="29" spans="1:22" ht="27" customHeight="1" x14ac:dyDescent="0.25">
      <c r="A29" s="18">
        <v>17</v>
      </c>
      <c r="B29" s="44" t="s">
        <v>49</v>
      </c>
      <c r="C29" s="18" t="s">
        <v>84</v>
      </c>
      <c r="D29" s="20">
        <v>15</v>
      </c>
      <c r="E29" s="42">
        <v>3456</v>
      </c>
      <c r="F29" s="43">
        <f t="shared" si="0"/>
        <v>51840</v>
      </c>
      <c r="G29" s="21">
        <v>3487</v>
      </c>
      <c r="H29" s="23">
        <f t="shared" si="1"/>
        <v>52305</v>
      </c>
      <c r="I29" s="21">
        <v>3466</v>
      </c>
      <c r="J29" s="43">
        <f t="shared" si="2"/>
        <v>51990</v>
      </c>
      <c r="K29" s="24"/>
      <c r="L29" s="22"/>
      <c r="M29" s="22"/>
      <c r="N29" s="22"/>
      <c r="O29" s="22"/>
      <c r="P29" s="23"/>
      <c r="Q29" s="22">
        <f t="shared" si="3"/>
        <v>3469.67</v>
      </c>
      <c r="R29" s="25">
        <f t="shared" si="4"/>
        <v>3</v>
      </c>
      <c r="S29" s="25">
        <f t="shared" si="5"/>
        <v>15.821926241769679</v>
      </c>
      <c r="T29" s="26">
        <f t="shared" si="8"/>
        <v>0.45600665889752279</v>
      </c>
      <c r="U29" s="26" t="str">
        <f t="shared" si="6"/>
        <v>ОДН</v>
      </c>
      <c r="V29" s="27">
        <f t="shared" si="7"/>
        <v>52045.05</v>
      </c>
    </row>
    <row r="30" spans="1:22" ht="27" customHeight="1" x14ac:dyDescent="0.25">
      <c r="A30" s="18">
        <v>18</v>
      </c>
      <c r="B30" s="44" t="s">
        <v>50</v>
      </c>
      <c r="C30" s="18" t="s">
        <v>84</v>
      </c>
      <c r="D30" s="20">
        <v>120</v>
      </c>
      <c r="E30" s="42">
        <v>92</v>
      </c>
      <c r="F30" s="43">
        <f t="shared" si="0"/>
        <v>11040</v>
      </c>
      <c r="G30" s="21">
        <v>87</v>
      </c>
      <c r="H30" s="23">
        <f t="shared" si="1"/>
        <v>10440</v>
      </c>
      <c r="I30" s="21">
        <v>92</v>
      </c>
      <c r="J30" s="43">
        <f t="shared" si="2"/>
        <v>11040</v>
      </c>
      <c r="K30" s="24"/>
      <c r="L30" s="22"/>
      <c r="M30" s="22"/>
      <c r="N30" s="22"/>
      <c r="O30" s="22"/>
      <c r="P30" s="23"/>
      <c r="Q30" s="22">
        <f t="shared" si="3"/>
        <v>90.33</v>
      </c>
      <c r="R30" s="25">
        <f t="shared" si="4"/>
        <v>3</v>
      </c>
      <c r="S30" s="25">
        <f t="shared" si="5"/>
        <v>2.8867542326980313</v>
      </c>
      <c r="T30" s="26">
        <f t="shared" si="8"/>
        <v>3.1957868179984845</v>
      </c>
      <c r="U30" s="26" t="str">
        <f t="shared" si="6"/>
        <v>ОДН</v>
      </c>
      <c r="V30" s="27">
        <f t="shared" si="7"/>
        <v>10839.6</v>
      </c>
    </row>
    <row r="31" spans="1:22" ht="27" customHeight="1" x14ac:dyDescent="0.25">
      <c r="A31" s="18">
        <v>19</v>
      </c>
      <c r="B31" s="44" t="s">
        <v>51</v>
      </c>
      <c r="C31" s="18" t="s">
        <v>84</v>
      </c>
      <c r="D31" s="20">
        <v>60</v>
      </c>
      <c r="E31" s="42">
        <v>165</v>
      </c>
      <c r="F31" s="43">
        <f t="shared" si="0"/>
        <v>9900</v>
      </c>
      <c r="G31" s="21">
        <v>154</v>
      </c>
      <c r="H31" s="23">
        <f t="shared" si="1"/>
        <v>9240</v>
      </c>
      <c r="I31" s="21">
        <v>123</v>
      </c>
      <c r="J31" s="43">
        <f t="shared" si="2"/>
        <v>7380</v>
      </c>
      <c r="K31" s="24"/>
      <c r="L31" s="22"/>
      <c r="M31" s="22"/>
      <c r="N31" s="22"/>
      <c r="O31" s="22"/>
      <c r="P31" s="23"/>
      <c r="Q31" s="22">
        <f t="shared" si="3"/>
        <v>147.33000000000001</v>
      </c>
      <c r="R31" s="25">
        <f t="shared" si="4"/>
        <v>3</v>
      </c>
      <c r="S31" s="25">
        <f t="shared" si="5"/>
        <v>21.779195347854337</v>
      </c>
      <c r="T31" s="26">
        <f t="shared" si="8"/>
        <v>14.782593733696011</v>
      </c>
      <c r="U31" s="26" t="str">
        <f t="shared" si="6"/>
        <v>ОДН</v>
      </c>
      <c r="V31" s="27">
        <f t="shared" si="7"/>
        <v>8839.8000000000011</v>
      </c>
    </row>
    <row r="32" spans="1:22" ht="27" customHeight="1" x14ac:dyDescent="0.25">
      <c r="A32" s="18">
        <v>20</v>
      </c>
      <c r="B32" s="44" t="s">
        <v>52</v>
      </c>
      <c r="C32" s="18" t="s">
        <v>85</v>
      </c>
      <c r="D32" s="20">
        <v>100</v>
      </c>
      <c r="E32" s="42">
        <v>79</v>
      </c>
      <c r="F32" s="43">
        <f t="shared" si="0"/>
        <v>7900</v>
      </c>
      <c r="G32" s="21">
        <v>84</v>
      </c>
      <c r="H32" s="23">
        <f t="shared" si="1"/>
        <v>8400</v>
      </c>
      <c r="I32" s="21">
        <v>79</v>
      </c>
      <c r="J32" s="43">
        <f t="shared" si="2"/>
        <v>7900</v>
      </c>
      <c r="K32" s="24"/>
      <c r="L32" s="22"/>
      <c r="M32" s="22"/>
      <c r="N32" s="22"/>
      <c r="O32" s="22"/>
      <c r="P32" s="23"/>
      <c r="Q32" s="22">
        <f t="shared" si="3"/>
        <v>80.67</v>
      </c>
      <c r="R32" s="25">
        <f t="shared" si="4"/>
        <v>3</v>
      </c>
      <c r="S32" s="25">
        <f t="shared" si="5"/>
        <v>2.8867542326980313</v>
      </c>
      <c r="T32" s="26">
        <f t="shared" si="8"/>
        <v>3.5784730788372769</v>
      </c>
      <c r="U32" s="26" t="str">
        <f t="shared" si="6"/>
        <v>ОДН</v>
      </c>
      <c r="V32" s="27">
        <f t="shared" si="7"/>
        <v>8067</v>
      </c>
    </row>
    <row r="33" spans="1:22" ht="27" customHeight="1" x14ac:dyDescent="0.25">
      <c r="A33" s="18">
        <v>21</v>
      </c>
      <c r="B33" s="44" t="s">
        <v>53</v>
      </c>
      <c r="C33" s="18" t="s">
        <v>84</v>
      </c>
      <c r="D33" s="20">
        <v>40</v>
      </c>
      <c r="E33" s="42">
        <v>157</v>
      </c>
      <c r="F33" s="43">
        <f t="shared" si="0"/>
        <v>6280</v>
      </c>
      <c r="G33" s="21">
        <v>148</v>
      </c>
      <c r="H33" s="23">
        <f t="shared" si="1"/>
        <v>5920</v>
      </c>
      <c r="I33" s="21">
        <v>157</v>
      </c>
      <c r="J33" s="43">
        <f t="shared" si="2"/>
        <v>6280</v>
      </c>
      <c r="K33" s="24"/>
      <c r="L33" s="22"/>
      <c r="M33" s="22"/>
      <c r="N33" s="22"/>
      <c r="O33" s="22"/>
      <c r="P33" s="23"/>
      <c r="Q33" s="22">
        <f t="shared" si="3"/>
        <v>154</v>
      </c>
      <c r="R33" s="25">
        <f t="shared" si="4"/>
        <v>3</v>
      </c>
      <c r="S33" s="25">
        <f t="shared" si="5"/>
        <v>5.196152422706632</v>
      </c>
      <c r="T33" s="26">
        <f t="shared" si="8"/>
        <v>3.374124949809501</v>
      </c>
      <c r="U33" s="26" t="str">
        <f t="shared" si="6"/>
        <v>ОДН</v>
      </c>
      <c r="V33" s="27">
        <f t="shared" si="7"/>
        <v>6160</v>
      </c>
    </row>
    <row r="34" spans="1:22" ht="27" customHeight="1" x14ac:dyDescent="0.25">
      <c r="A34" s="18">
        <v>22</v>
      </c>
      <c r="B34" s="44" t="s">
        <v>54</v>
      </c>
      <c r="C34" s="18" t="s">
        <v>84</v>
      </c>
      <c r="D34" s="20">
        <v>20</v>
      </c>
      <c r="E34" s="42">
        <v>132</v>
      </c>
      <c r="F34" s="43">
        <f t="shared" si="0"/>
        <v>2640</v>
      </c>
      <c r="G34" s="21">
        <v>132</v>
      </c>
      <c r="H34" s="23">
        <f t="shared" si="1"/>
        <v>2640</v>
      </c>
      <c r="I34" s="21">
        <v>132</v>
      </c>
      <c r="J34" s="43">
        <f t="shared" si="2"/>
        <v>2640</v>
      </c>
      <c r="K34" s="24"/>
      <c r="L34" s="22"/>
      <c r="M34" s="22"/>
      <c r="N34" s="22"/>
      <c r="O34" s="22"/>
      <c r="P34" s="23"/>
      <c r="Q34" s="22">
        <f t="shared" si="3"/>
        <v>132</v>
      </c>
      <c r="R34" s="25">
        <f t="shared" si="4"/>
        <v>3</v>
      </c>
      <c r="S34" s="25">
        <f t="shared" si="5"/>
        <v>0</v>
      </c>
      <c r="T34" s="26">
        <f t="shared" si="8"/>
        <v>0</v>
      </c>
      <c r="U34" s="26" t="str">
        <f t="shared" si="6"/>
        <v>ОДН</v>
      </c>
      <c r="V34" s="27">
        <f t="shared" si="7"/>
        <v>2640</v>
      </c>
    </row>
    <row r="35" spans="1:22" ht="27" customHeight="1" x14ac:dyDescent="0.25">
      <c r="A35" s="18">
        <v>23</v>
      </c>
      <c r="B35" s="44" t="s">
        <v>55</v>
      </c>
      <c r="C35" s="18" t="s">
        <v>85</v>
      </c>
      <c r="D35" s="20">
        <v>50</v>
      </c>
      <c r="E35" s="42">
        <v>36</v>
      </c>
      <c r="F35" s="43">
        <f t="shared" si="0"/>
        <v>1800</v>
      </c>
      <c r="G35" s="21">
        <v>36</v>
      </c>
      <c r="H35" s="23">
        <f t="shared" si="1"/>
        <v>1800</v>
      </c>
      <c r="I35" s="21">
        <v>36</v>
      </c>
      <c r="J35" s="43">
        <f t="shared" si="2"/>
        <v>1800</v>
      </c>
      <c r="K35" s="24"/>
      <c r="L35" s="22"/>
      <c r="M35" s="22"/>
      <c r="N35" s="22"/>
      <c r="O35" s="22"/>
      <c r="P35" s="23"/>
      <c r="Q35" s="22">
        <f t="shared" si="3"/>
        <v>36</v>
      </c>
      <c r="R35" s="25">
        <f t="shared" si="4"/>
        <v>3</v>
      </c>
      <c r="S35" s="25">
        <f t="shared" si="5"/>
        <v>0</v>
      </c>
      <c r="T35" s="26">
        <f t="shared" si="8"/>
        <v>0</v>
      </c>
      <c r="U35" s="26" t="str">
        <f t="shared" si="6"/>
        <v>ОДН</v>
      </c>
      <c r="V35" s="27">
        <f t="shared" si="7"/>
        <v>1800</v>
      </c>
    </row>
    <row r="36" spans="1:22" ht="27" customHeight="1" x14ac:dyDescent="0.25">
      <c r="A36" s="18">
        <v>24</v>
      </c>
      <c r="B36" s="44" t="s">
        <v>56</v>
      </c>
      <c r="C36" s="18" t="s">
        <v>84</v>
      </c>
      <c r="D36" s="20">
        <v>30</v>
      </c>
      <c r="E36" s="42">
        <v>74</v>
      </c>
      <c r="F36" s="43">
        <f t="shared" si="0"/>
        <v>2220</v>
      </c>
      <c r="G36" s="21">
        <v>69</v>
      </c>
      <c r="H36" s="23">
        <f t="shared" si="1"/>
        <v>2070</v>
      </c>
      <c r="I36" s="21">
        <v>67</v>
      </c>
      <c r="J36" s="43">
        <f t="shared" si="2"/>
        <v>2010</v>
      </c>
      <c r="K36" s="24"/>
      <c r="L36" s="22"/>
      <c r="M36" s="22"/>
      <c r="N36" s="22"/>
      <c r="O36" s="22"/>
      <c r="P36" s="23"/>
      <c r="Q36" s="22">
        <f t="shared" si="3"/>
        <v>70</v>
      </c>
      <c r="R36" s="25">
        <f t="shared" si="4"/>
        <v>3</v>
      </c>
      <c r="S36" s="25">
        <f t="shared" si="5"/>
        <v>3.6055512754639891</v>
      </c>
      <c r="T36" s="26">
        <f t="shared" si="8"/>
        <v>5.1507875363771269</v>
      </c>
      <c r="U36" s="26" t="str">
        <f t="shared" si="6"/>
        <v>ОДН</v>
      </c>
      <c r="V36" s="27">
        <f t="shared" si="7"/>
        <v>2100</v>
      </c>
    </row>
    <row r="37" spans="1:22" ht="27" customHeight="1" x14ac:dyDescent="0.25">
      <c r="A37" s="18">
        <v>25</v>
      </c>
      <c r="B37" s="44" t="s">
        <v>57</v>
      </c>
      <c r="C37" s="18" t="s">
        <v>85</v>
      </c>
      <c r="D37" s="20">
        <v>30</v>
      </c>
      <c r="E37" s="42">
        <v>29</v>
      </c>
      <c r="F37" s="43">
        <f t="shared" si="0"/>
        <v>870</v>
      </c>
      <c r="G37" s="21">
        <v>27</v>
      </c>
      <c r="H37" s="23">
        <f t="shared" si="1"/>
        <v>810</v>
      </c>
      <c r="I37" s="21">
        <v>28</v>
      </c>
      <c r="J37" s="43">
        <f t="shared" si="2"/>
        <v>840</v>
      </c>
      <c r="K37" s="24"/>
      <c r="L37" s="22"/>
      <c r="M37" s="22"/>
      <c r="N37" s="22"/>
      <c r="O37" s="22"/>
      <c r="P37" s="23"/>
      <c r="Q37" s="22">
        <f t="shared" si="3"/>
        <v>28</v>
      </c>
      <c r="R37" s="25">
        <f t="shared" si="4"/>
        <v>3</v>
      </c>
      <c r="S37" s="25">
        <f t="shared" si="5"/>
        <v>1</v>
      </c>
      <c r="T37" s="26">
        <f t="shared" si="8"/>
        <v>3.5714285714285712</v>
      </c>
      <c r="U37" s="26" t="str">
        <f t="shared" si="6"/>
        <v>ОДН</v>
      </c>
      <c r="V37" s="27">
        <f t="shared" si="7"/>
        <v>840</v>
      </c>
    </row>
    <row r="38" spans="1:22" ht="27" customHeight="1" x14ac:dyDescent="0.25">
      <c r="A38" s="18">
        <v>26</v>
      </c>
      <c r="B38" s="44" t="s">
        <v>58</v>
      </c>
      <c r="C38" s="18" t="s">
        <v>84</v>
      </c>
      <c r="D38" s="20">
        <v>150</v>
      </c>
      <c r="E38" s="42">
        <v>64</v>
      </c>
      <c r="F38" s="43">
        <f t="shared" si="0"/>
        <v>9600</v>
      </c>
      <c r="G38" s="21">
        <v>64</v>
      </c>
      <c r="H38" s="23">
        <f t="shared" si="1"/>
        <v>9600</v>
      </c>
      <c r="I38" s="21">
        <v>68</v>
      </c>
      <c r="J38" s="43">
        <f t="shared" si="2"/>
        <v>10200</v>
      </c>
      <c r="K38" s="24"/>
      <c r="L38" s="22"/>
      <c r="M38" s="22"/>
      <c r="N38" s="22"/>
      <c r="O38" s="22"/>
      <c r="P38" s="23"/>
      <c r="Q38" s="22">
        <f t="shared" si="3"/>
        <v>65.33</v>
      </c>
      <c r="R38" s="25">
        <f t="shared" si="4"/>
        <v>3</v>
      </c>
      <c r="S38" s="25">
        <f t="shared" si="5"/>
        <v>2.3094046851948664</v>
      </c>
      <c r="T38" s="26">
        <f t="shared" si="8"/>
        <v>3.5349834458822387</v>
      </c>
      <c r="U38" s="26" t="str">
        <f t="shared" si="6"/>
        <v>ОДН</v>
      </c>
      <c r="V38" s="27">
        <f t="shared" si="7"/>
        <v>9799.5</v>
      </c>
    </row>
    <row r="39" spans="1:22" ht="27" customHeight="1" x14ac:dyDescent="0.25">
      <c r="A39" s="18">
        <v>27</v>
      </c>
      <c r="B39" s="44" t="s">
        <v>59</v>
      </c>
      <c r="C39" s="18" t="s">
        <v>84</v>
      </c>
      <c r="D39" s="20">
        <v>100</v>
      </c>
      <c r="E39" s="42">
        <v>115</v>
      </c>
      <c r="F39" s="43">
        <f t="shared" si="0"/>
        <v>11500</v>
      </c>
      <c r="G39" s="21">
        <v>112</v>
      </c>
      <c r="H39" s="23">
        <f t="shared" si="1"/>
        <v>11200</v>
      </c>
      <c r="I39" s="21">
        <v>118</v>
      </c>
      <c r="J39" s="43">
        <f t="shared" si="2"/>
        <v>11800</v>
      </c>
      <c r="K39" s="24"/>
      <c r="L39" s="22"/>
      <c r="M39" s="22"/>
      <c r="N39" s="22"/>
      <c r="O39" s="22"/>
      <c r="P39" s="23"/>
      <c r="Q39" s="22">
        <f t="shared" si="3"/>
        <v>115</v>
      </c>
      <c r="R39" s="25">
        <f t="shared" si="4"/>
        <v>3</v>
      </c>
      <c r="S39" s="25">
        <f t="shared" si="5"/>
        <v>3</v>
      </c>
      <c r="T39" s="26">
        <f t="shared" si="8"/>
        <v>2.6086956521739131</v>
      </c>
      <c r="U39" s="26" t="str">
        <f t="shared" si="6"/>
        <v>ОДН</v>
      </c>
      <c r="V39" s="27">
        <f t="shared" si="7"/>
        <v>11500</v>
      </c>
    </row>
    <row r="40" spans="1:22" ht="27" customHeight="1" x14ac:dyDescent="0.25">
      <c r="A40" s="18">
        <v>28</v>
      </c>
      <c r="B40" s="44" t="s">
        <v>60</v>
      </c>
      <c r="C40" s="18" t="s">
        <v>84</v>
      </c>
      <c r="D40" s="20">
        <v>4</v>
      </c>
      <c r="E40" s="42">
        <v>532</v>
      </c>
      <c r="F40" s="43">
        <f t="shared" si="0"/>
        <v>2128</v>
      </c>
      <c r="G40" s="21">
        <v>528</v>
      </c>
      <c r="H40" s="23">
        <f t="shared" si="1"/>
        <v>2112</v>
      </c>
      <c r="I40" s="21">
        <v>548</v>
      </c>
      <c r="J40" s="43">
        <f t="shared" si="2"/>
        <v>2192</v>
      </c>
      <c r="K40" s="24"/>
      <c r="L40" s="22"/>
      <c r="M40" s="22"/>
      <c r="N40" s="22"/>
      <c r="O40" s="22"/>
      <c r="P40" s="23"/>
      <c r="Q40" s="22">
        <f t="shared" si="3"/>
        <v>536</v>
      </c>
      <c r="R40" s="25">
        <f t="shared" si="4"/>
        <v>3</v>
      </c>
      <c r="S40" s="25">
        <f t="shared" si="5"/>
        <v>10.583005244258363</v>
      </c>
      <c r="T40" s="26">
        <f t="shared" si="8"/>
        <v>1.9744412769138737</v>
      </c>
      <c r="U40" s="26" t="str">
        <f t="shared" si="6"/>
        <v>ОДН</v>
      </c>
      <c r="V40" s="27">
        <f t="shared" si="7"/>
        <v>2144</v>
      </c>
    </row>
    <row r="41" spans="1:22" ht="27" customHeight="1" x14ac:dyDescent="0.25">
      <c r="A41" s="18">
        <v>29</v>
      </c>
      <c r="B41" s="44" t="s">
        <v>61</v>
      </c>
      <c r="C41" s="18" t="s">
        <v>84</v>
      </c>
      <c r="D41" s="20">
        <v>4</v>
      </c>
      <c r="E41" s="42">
        <v>475</v>
      </c>
      <c r="F41" s="43">
        <f t="shared" si="0"/>
        <v>1900</v>
      </c>
      <c r="G41" s="21">
        <v>466</v>
      </c>
      <c r="H41" s="23">
        <f t="shared" si="1"/>
        <v>1864</v>
      </c>
      <c r="I41" s="21">
        <v>487</v>
      </c>
      <c r="J41" s="43">
        <f t="shared" si="2"/>
        <v>1948</v>
      </c>
      <c r="K41" s="24"/>
      <c r="L41" s="22"/>
      <c r="M41" s="22"/>
      <c r="N41" s="22"/>
      <c r="O41" s="22"/>
      <c r="P41" s="23"/>
      <c r="Q41" s="22">
        <f t="shared" si="3"/>
        <v>476</v>
      </c>
      <c r="R41" s="25">
        <f t="shared" si="4"/>
        <v>3</v>
      </c>
      <c r="S41" s="25">
        <f t="shared" si="5"/>
        <v>10.535653752852738</v>
      </c>
      <c r="T41" s="26">
        <f t="shared" si="8"/>
        <v>2.2133726371539364</v>
      </c>
      <c r="U41" s="26" t="str">
        <f t="shared" si="6"/>
        <v>ОДН</v>
      </c>
      <c r="V41" s="27">
        <f t="shared" si="7"/>
        <v>1904</v>
      </c>
    </row>
    <row r="42" spans="1:22" ht="27" customHeight="1" x14ac:dyDescent="0.25">
      <c r="A42" s="18">
        <v>30</v>
      </c>
      <c r="B42" s="44" t="s">
        <v>62</v>
      </c>
      <c r="C42" s="18" t="s">
        <v>84</v>
      </c>
      <c r="D42" s="20">
        <v>40</v>
      </c>
      <c r="E42" s="42">
        <v>74</v>
      </c>
      <c r="F42" s="43">
        <f t="shared" si="0"/>
        <v>2960</v>
      </c>
      <c r="G42" s="21">
        <v>71</v>
      </c>
      <c r="H42" s="23">
        <f t="shared" si="1"/>
        <v>2840</v>
      </c>
      <c r="I42" s="21">
        <v>74</v>
      </c>
      <c r="J42" s="43">
        <f t="shared" si="2"/>
        <v>2960</v>
      </c>
      <c r="K42" s="24"/>
      <c r="L42" s="22"/>
      <c r="M42" s="22"/>
      <c r="N42" s="22"/>
      <c r="O42" s="22"/>
      <c r="P42" s="23"/>
      <c r="Q42" s="22">
        <f t="shared" si="3"/>
        <v>73</v>
      </c>
      <c r="R42" s="25">
        <f t="shared" si="4"/>
        <v>3</v>
      </c>
      <c r="S42" s="25">
        <f t="shared" si="5"/>
        <v>1.7320508075688772</v>
      </c>
      <c r="T42" s="26">
        <f t="shared" si="8"/>
        <v>2.3726723391354483</v>
      </c>
      <c r="U42" s="26" t="str">
        <f t="shared" si="6"/>
        <v>ОДН</v>
      </c>
      <c r="V42" s="27">
        <f t="shared" si="7"/>
        <v>2920</v>
      </c>
    </row>
    <row r="43" spans="1:22" ht="27" customHeight="1" x14ac:dyDescent="0.25">
      <c r="A43" s="18">
        <v>31</v>
      </c>
      <c r="B43" s="44" t="s">
        <v>63</v>
      </c>
      <c r="C43" s="18" t="s">
        <v>84</v>
      </c>
      <c r="D43" s="20">
        <v>160</v>
      </c>
      <c r="E43" s="42">
        <v>191</v>
      </c>
      <c r="F43" s="43">
        <f t="shared" si="0"/>
        <v>30560</v>
      </c>
      <c r="G43" s="21">
        <v>194</v>
      </c>
      <c r="H43" s="23">
        <f t="shared" si="1"/>
        <v>31040</v>
      </c>
      <c r="I43" s="21">
        <v>188</v>
      </c>
      <c r="J43" s="43">
        <f t="shared" si="2"/>
        <v>30080</v>
      </c>
      <c r="K43" s="24"/>
      <c r="L43" s="22"/>
      <c r="M43" s="22"/>
      <c r="N43" s="22"/>
      <c r="O43" s="22"/>
      <c r="P43" s="23"/>
      <c r="Q43" s="22">
        <f t="shared" si="3"/>
        <v>191</v>
      </c>
      <c r="R43" s="25">
        <f t="shared" si="4"/>
        <v>3</v>
      </c>
      <c r="S43" s="25">
        <f t="shared" si="5"/>
        <v>3</v>
      </c>
      <c r="T43" s="26">
        <f t="shared" si="8"/>
        <v>1.5706806282722512</v>
      </c>
      <c r="U43" s="26" t="str">
        <f t="shared" si="6"/>
        <v>ОДН</v>
      </c>
      <c r="V43" s="27">
        <f t="shared" si="7"/>
        <v>30560</v>
      </c>
    </row>
    <row r="44" spans="1:22" ht="27" customHeight="1" x14ac:dyDescent="0.25">
      <c r="A44" s="18">
        <v>32</v>
      </c>
      <c r="B44" s="44" t="s">
        <v>64</v>
      </c>
      <c r="C44" s="18" t="s">
        <v>84</v>
      </c>
      <c r="D44" s="20">
        <v>80</v>
      </c>
      <c r="E44" s="42">
        <v>168</v>
      </c>
      <c r="F44" s="43">
        <f t="shared" si="0"/>
        <v>13440</v>
      </c>
      <c r="G44" s="21">
        <v>171</v>
      </c>
      <c r="H44" s="23">
        <f t="shared" si="1"/>
        <v>13680</v>
      </c>
      <c r="I44" s="21">
        <v>164</v>
      </c>
      <c r="J44" s="43">
        <f t="shared" si="2"/>
        <v>13120</v>
      </c>
      <c r="K44" s="24"/>
      <c r="L44" s="22"/>
      <c r="M44" s="22"/>
      <c r="N44" s="22"/>
      <c r="O44" s="22"/>
      <c r="P44" s="23"/>
      <c r="Q44" s="22">
        <f t="shared" si="3"/>
        <v>167.67</v>
      </c>
      <c r="R44" s="25">
        <f t="shared" si="4"/>
        <v>3</v>
      </c>
      <c r="S44" s="25">
        <f t="shared" si="5"/>
        <v>3.5118869571784344</v>
      </c>
      <c r="T44" s="26">
        <f t="shared" si="8"/>
        <v>2.0945231449743154</v>
      </c>
      <c r="U44" s="26" t="str">
        <f t="shared" si="6"/>
        <v>ОДН</v>
      </c>
      <c r="V44" s="27">
        <f t="shared" si="7"/>
        <v>13413.599999999999</v>
      </c>
    </row>
    <row r="45" spans="1:22" ht="27" customHeight="1" x14ac:dyDescent="0.25">
      <c r="A45" s="18">
        <v>33</v>
      </c>
      <c r="B45" s="44" t="s">
        <v>65</v>
      </c>
      <c r="C45" s="18" t="s">
        <v>84</v>
      </c>
      <c r="D45" s="20">
        <v>60</v>
      </c>
      <c r="E45" s="42">
        <v>104</v>
      </c>
      <c r="F45" s="43">
        <f t="shared" si="0"/>
        <v>6240</v>
      </c>
      <c r="G45" s="21">
        <v>88</v>
      </c>
      <c r="H45" s="23">
        <f t="shared" si="1"/>
        <v>5280</v>
      </c>
      <c r="I45" s="21">
        <v>104</v>
      </c>
      <c r="J45" s="43">
        <f t="shared" si="2"/>
        <v>6240</v>
      </c>
      <c r="K45" s="24"/>
      <c r="L45" s="22"/>
      <c r="M45" s="22"/>
      <c r="N45" s="22"/>
      <c r="O45" s="22"/>
      <c r="P45" s="23"/>
      <c r="Q45" s="22">
        <f t="shared" si="3"/>
        <v>98.67</v>
      </c>
      <c r="R45" s="25">
        <f t="shared" si="4"/>
        <v>3</v>
      </c>
      <c r="S45" s="25">
        <f t="shared" si="5"/>
        <v>9.2376052091437639</v>
      </c>
      <c r="T45" s="26">
        <f t="shared" si="8"/>
        <v>9.3621214240840818</v>
      </c>
      <c r="U45" s="26" t="str">
        <f t="shared" si="6"/>
        <v>ОДН</v>
      </c>
      <c r="V45" s="27">
        <f t="shared" si="7"/>
        <v>5920.2</v>
      </c>
    </row>
    <row r="46" spans="1:22" ht="27" customHeight="1" x14ac:dyDescent="0.25">
      <c r="A46" s="18">
        <v>34</v>
      </c>
      <c r="B46" s="44" t="s">
        <v>66</v>
      </c>
      <c r="C46" s="18" t="s">
        <v>84</v>
      </c>
      <c r="D46" s="20">
        <v>60</v>
      </c>
      <c r="E46" s="42">
        <v>209</v>
      </c>
      <c r="F46" s="43">
        <f t="shared" si="0"/>
        <v>12540</v>
      </c>
      <c r="G46" s="21">
        <v>198</v>
      </c>
      <c r="H46" s="23">
        <f t="shared" si="1"/>
        <v>11880</v>
      </c>
      <c r="I46" s="21">
        <v>212</v>
      </c>
      <c r="J46" s="43">
        <f t="shared" si="2"/>
        <v>12720</v>
      </c>
      <c r="K46" s="24"/>
      <c r="L46" s="22"/>
      <c r="M46" s="22"/>
      <c r="N46" s="22"/>
      <c r="O46" s="22"/>
      <c r="P46" s="23"/>
      <c r="Q46" s="22">
        <f t="shared" si="3"/>
        <v>206.33</v>
      </c>
      <c r="R46" s="25">
        <f t="shared" si="4"/>
        <v>3</v>
      </c>
      <c r="S46" s="25">
        <f t="shared" si="5"/>
        <v>7.3711159263709858</v>
      </c>
      <c r="T46" s="26">
        <f t="shared" si="8"/>
        <v>3.572488695958409</v>
      </c>
      <c r="U46" s="26" t="str">
        <f t="shared" si="6"/>
        <v>ОДН</v>
      </c>
      <c r="V46" s="27">
        <f t="shared" si="7"/>
        <v>12379.800000000001</v>
      </c>
    </row>
    <row r="47" spans="1:22" ht="27" customHeight="1" x14ac:dyDescent="0.25">
      <c r="A47" s="18">
        <v>35</v>
      </c>
      <c r="B47" s="44" t="s">
        <v>67</v>
      </c>
      <c r="C47" s="18" t="s">
        <v>84</v>
      </c>
      <c r="D47" s="20">
        <v>12</v>
      </c>
      <c r="E47" s="42">
        <v>146</v>
      </c>
      <c r="F47" s="43">
        <f t="shared" si="0"/>
        <v>1752</v>
      </c>
      <c r="G47" s="21">
        <v>138</v>
      </c>
      <c r="H47" s="23">
        <f t="shared" si="1"/>
        <v>1656</v>
      </c>
      <c r="I47" s="21">
        <v>146</v>
      </c>
      <c r="J47" s="43">
        <f t="shared" si="2"/>
        <v>1752</v>
      </c>
      <c r="K47" s="24"/>
      <c r="L47" s="22"/>
      <c r="M47" s="22"/>
      <c r="N47" s="22"/>
      <c r="O47" s="22"/>
      <c r="P47" s="23"/>
      <c r="Q47" s="22">
        <f t="shared" si="3"/>
        <v>143.33000000000001</v>
      </c>
      <c r="R47" s="25">
        <f t="shared" si="4"/>
        <v>3</v>
      </c>
      <c r="S47" s="25">
        <f t="shared" si="5"/>
        <v>4.6188039577362447</v>
      </c>
      <c r="T47" s="26">
        <f t="shared" si="8"/>
        <v>3.2224963076370927</v>
      </c>
      <c r="U47" s="26" t="str">
        <f t="shared" si="6"/>
        <v>ОДН</v>
      </c>
      <c r="V47" s="27">
        <f t="shared" si="7"/>
        <v>1719.96</v>
      </c>
    </row>
    <row r="48" spans="1:22" ht="27" customHeight="1" x14ac:dyDescent="0.25">
      <c r="A48" s="18">
        <v>36</v>
      </c>
      <c r="B48" s="44" t="s">
        <v>68</v>
      </c>
      <c r="C48" s="18" t="s">
        <v>84</v>
      </c>
      <c r="D48" s="20">
        <v>30</v>
      </c>
      <c r="E48" s="42">
        <v>81</v>
      </c>
      <c r="F48" s="43">
        <f t="shared" si="0"/>
        <v>2430</v>
      </c>
      <c r="G48" s="21">
        <v>81</v>
      </c>
      <c r="H48" s="23">
        <f t="shared" si="1"/>
        <v>2430</v>
      </c>
      <c r="I48" s="21">
        <v>81</v>
      </c>
      <c r="J48" s="43">
        <f t="shared" si="2"/>
        <v>2430</v>
      </c>
      <c r="K48" s="24"/>
      <c r="L48" s="22"/>
      <c r="M48" s="22"/>
      <c r="N48" s="22"/>
      <c r="O48" s="22"/>
      <c r="P48" s="23"/>
      <c r="Q48" s="22">
        <f t="shared" si="3"/>
        <v>81</v>
      </c>
      <c r="R48" s="25">
        <f t="shared" si="4"/>
        <v>3</v>
      </c>
      <c r="S48" s="25">
        <f t="shared" si="5"/>
        <v>0</v>
      </c>
      <c r="T48" s="26">
        <f t="shared" si="8"/>
        <v>0</v>
      </c>
      <c r="U48" s="26" t="str">
        <f t="shared" si="6"/>
        <v>ОДН</v>
      </c>
      <c r="V48" s="27">
        <f t="shared" si="7"/>
        <v>2430</v>
      </c>
    </row>
    <row r="49" spans="1:22" ht="27" customHeight="1" x14ac:dyDescent="0.25">
      <c r="A49" s="18">
        <v>37</v>
      </c>
      <c r="B49" s="44" t="s">
        <v>69</v>
      </c>
      <c r="C49" s="18" t="s">
        <v>84</v>
      </c>
      <c r="D49" s="20">
        <v>60</v>
      </c>
      <c r="E49" s="42">
        <v>140</v>
      </c>
      <c r="F49" s="43">
        <f t="shared" si="0"/>
        <v>8400</v>
      </c>
      <c r="G49" s="21">
        <v>136</v>
      </c>
      <c r="H49" s="23">
        <f t="shared" si="1"/>
        <v>8160</v>
      </c>
      <c r="I49" s="21">
        <v>140</v>
      </c>
      <c r="J49" s="43">
        <f t="shared" si="2"/>
        <v>8400</v>
      </c>
      <c r="K49" s="24"/>
      <c r="L49" s="22"/>
      <c r="M49" s="22"/>
      <c r="N49" s="22"/>
      <c r="O49" s="22"/>
      <c r="P49" s="23"/>
      <c r="Q49" s="22">
        <f t="shared" si="3"/>
        <v>138.66999999999999</v>
      </c>
      <c r="R49" s="25">
        <f t="shared" si="4"/>
        <v>3</v>
      </c>
      <c r="S49" s="25">
        <f t="shared" si="5"/>
        <v>2.3094046851948664</v>
      </c>
      <c r="T49" s="26">
        <f t="shared" si="8"/>
        <v>1.6653960374953967</v>
      </c>
      <c r="U49" s="26" t="str">
        <f t="shared" si="6"/>
        <v>ОДН</v>
      </c>
      <c r="V49" s="27">
        <f t="shared" si="7"/>
        <v>8320.1999999999989</v>
      </c>
    </row>
    <row r="50" spans="1:22" ht="27" customHeight="1" x14ac:dyDescent="0.25">
      <c r="A50" s="18">
        <v>38</v>
      </c>
      <c r="B50" s="44" t="s">
        <v>70</v>
      </c>
      <c r="C50" s="18" t="s">
        <v>84</v>
      </c>
      <c r="D50" s="20">
        <v>30</v>
      </c>
      <c r="E50" s="42">
        <v>284</v>
      </c>
      <c r="F50" s="43">
        <f t="shared" si="0"/>
        <v>8520</v>
      </c>
      <c r="G50" s="21">
        <v>278</v>
      </c>
      <c r="H50" s="23">
        <f t="shared" si="1"/>
        <v>8340</v>
      </c>
      <c r="I50" s="21">
        <v>284</v>
      </c>
      <c r="J50" s="43">
        <f t="shared" si="2"/>
        <v>8520</v>
      </c>
      <c r="K50" s="24"/>
      <c r="L50" s="22"/>
      <c r="M50" s="22"/>
      <c r="N50" s="22"/>
      <c r="O50" s="22"/>
      <c r="P50" s="23"/>
      <c r="Q50" s="22">
        <f t="shared" si="3"/>
        <v>282</v>
      </c>
      <c r="R50" s="25">
        <f t="shared" si="4"/>
        <v>3</v>
      </c>
      <c r="S50" s="25">
        <f t="shared" si="5"/>
        <v>3.4641016151377544</v>
      </c>
      <c r="T50" s="26">
        <f t="shared" si="8"/>
        <v>1.2284048280630335</v>
      </c>
      <c r="U50" s="26" t="str">
        <f t="shared" si="6"/>
        <v>ОДН</v>
      </c>
      <c r="V50" s="27">
        <f t="shared" si="7"/>
        <v>8460</v>
      </c>
    </row>
    <row r="51" spans="1:22" ht="27" customHeight="1" x14ac:dyDescent="0.25">
      <c r="A51" s="18">
        <v>39</v>
      </c>
      <c r="B51" s="44" t="s">
        <v>71</v>
      </c>
      <c r="C51" s="18" t="s">
        <v>84</v>
      </c>
      <c r="D51" s="20">
        <v>50</v>
      </c>
      <c r="E51" s="42">
        <v>18</v>
      </c>
      <c r="F51" s="43">
        <f t="shared" si="0"/>
        <v>900</v>
      </c>
      <c r="G51" s="21">
        <v>18</v>
      </c>
      <c r="H51" s="23">
        <f t="shared" si="1"/>
        <v>900</v>
      </c>
      <c r="I51" s="21">
        <v>18</v>
      </c>
      <c r="J51" s="43">
        <f t="shared" si="2"/>
        <v>900</v>
      </c>
      <c r="K51" s="24"/>
      <c r="L51" s="22"/>
      <c r="M51" s="22"/>
      <c r="N51" s="22"/>
      <c r="O51" s="22"/>
      <c r="P51" s="23"/>
      <c r="Q51" s="22">
        <f t="shared" si="3"/>
        <v>18</v>
      </c>
      <c r="R51" s="25">
        <f t="shared" si="4"/>
        <v>3</v>
      </c>
      <c r="S51" s="25">
        <f t="shared" si="5"/>
        <v>0</v>
      </c>
      <c r="T51" s="26">
        <f t="shared" si="8"/>
        <v>0</v>
      </c>
      <c r="U51" s="26" t="str">
        <f t="shared" si="6"/>
        <v>ОДН</v>
      </c>
      <c r="V51" s="27">
        <f t="shared" si="7"/>
        <v>900</v>
      </c>
    </row>
    <row r="52" spans="1:22" ht="27" customHeight="1" x14ac:dyDescent="0.25">
      <c r="A52" s="18">
        <v>40</v>
      </c>
      <c r="B52" s="44" t="s">
        <v>47</v>
      </c>
      <c r="C52" s="18" t="s">
        <v>84</v>
      </c>
      <c r="D52" s="20">
        <v>30</v>
      </c>
      <c r="E52" s="42">
        <v>49</v>
      </c>
      <c r="F52" s="43">
        <f t="shared" si="0"/>
        <v>1470</v>
      </c>
      <c r="G52" s="21">
        <v>49</v>
      </c>
      <c r="H52" s="23">
        <f t="shared" si="1"/>
        <v>1470</v>
      </c>
      <c r="I52" s="21">
        <v>48</v>
      </c>
      <c r="J52" s="43">
        <f t="shared" si="2"/>
        <v>1440</v>
      </c>
      <c r="K52" s="24"/>
      <c r="L52" s="22"/>
      <c r="M52" s="22"/>
      <c r="N52" s="22"/>
      <c r="O52" s="22"/>
      <c r="P52" s="23"/>
      <c r="Q52" s="22">
        <f t="shared" si="3"/>
        <v>48.67</v>
      </c>
      <c r="R52" s="25">
        <f t="shared" si="4"/>
        <v>3</v>
      </c>
      <c r="S52" s="25">
        <f t="shared" si="5"/>
        <v>0.5773647027659381</v>
      </c>
      <c r="T52" s="26">
        <f t="shared" si="8"/>
        <v>1.186284575233076</v>
      </c>
      <c r="U52" s="26" t="str">
        <f t="shared" si="6"/>
        <v>ОДН</v>
      </c>
      <c r="V52" s="27">
        <f t="shared" si="7"/>
        <v>1460.1000000000001</v>
      </c>
    </row>
    <row r="53" spans="1:22" ht="27" customHeight="1" x14ac:dyDescent="0.25">
      <c r="A53" s="18">
        <v>41</v>
      </c>
      <c r="B53" s="44" t="s">
        <v>72</v>
      </c>
      <c r="C53" s="18" t="s">
        <v>85</v>
      </c>
      <c r="D53" s="20">
        <v>15</v>
      </c>
      <c r="E53" s="42">
        <v>261</v>
      </c>
      <c r="F53" s="43">
        <f t="shared" si="0"/>
        <v>3915</v>
      </c>
      <c r="G53" s="21">
        <v>259</v>
      </c>
      <c r="H53" s="23">
        <f t="shared" si="1"/>
        <v>3885</v>
      </c>
      <c r="I53" s="21">
        <v>259</v>
      </c>
      <c r="J53" s="43">
        <f t="shared" si="2"/>
        <v>3885</v>
      </c>
      <c r="K53" s="24"/>
      <c r="L53" s="22"/>
      <c r="M53" s="22"/>
      <c r="N53" s="22"/>
      <c r="O53" s="22"/>
      <c r="P53" s="23"/>
      <c r="Q53" s="22">
        <f t="shared" si="3"/>
        <v>259.67</v>
      </c>
      <c r="R53" s="25">
        <f t="shared" si="4"/>
        <v>3</v>
      </c>
      <c r="S53" s="25">
        <f t="shared" si="5"/>
        <v>1.154707755235064</v>
      </c>
      <c r="T53" s="26">
        <f t="shared" si="8"/>
        <v>0.44468277245544879</v>
      </c>
      <c r="U53" s="26" t="str">
        <f t="shared" si="6"/>
        <v>ОДН</v>
      </c>
      <c r="V53" s="27">
        <f t="shared" si="7"/>
        <v>3895.05</v>
      </c>
    </row>
    <row r="54" spans="1:22" ht="27" customHeight="1" x14ac:dyDescent="0.25">
      <c r="A54" s="18">
        <v>42</v>
      </c>
      <c r="B54" s="44" t="s">
        <v>73</v>
      </c>
      <c r="C54" s="18" t="s">
        <v>85</v>
      </c>
      <c r="D54" s="20">
        <v>10</v>
      </c>
      <c r="E54" s="42">
        <v>114</v>
      </c>
      <c r="F54" s="43">
        <f t="shared" si="0"/>
        <v>1140</v>
      </c>
      <c r="G54" s="21">
        <v>112</v>
      </c>
      <c r="H54" s="23">
        <f t="shared" si="1"/>
        <v>1120</v>
      </c>
      <c r="I54" s="21">
        <v>112</v>
      </c>
      <c r="J54" s="43">
        <f t="shared" si="2"/>
        <v>1120</v>
      </c>
      <c r="K54" s="24"/>
      <c r="L54" s="22"/>
      <c r="M54" s="22"/>
      <c r="N54" s="22"/>
      <c r="O54" s="22"/>
      <c r="P54" s="23"/>
      <c r="Q54" s="22">
        <f t="shared" si="3"/>
        <v>112.67</v>
      </c>
      <c r="R54" s="25">
        <f t="shared" si="4"/>
        <v>3</v>
      </c>
      <c r="S54" s="25">
        <f t="shared" si="5"/>
        <v>1.1547077552350637</v>
      </c>
      <c r="T54" s="26">
        <f t="shared" si="8"/>
        <v>1.024858218900385</v>
      </c>
      <c r="U54" s="26" t="str">
        <f t="shared" si="6"/>
        <v>ОДН</v>
      </c>
      <c r="V54" s="27">
        <f t="shared" si="7"/>
        <v>1126.7</v>
      </c>
    </row>
    <row r="55" spans="1:22" ht="27" customHeight="1" x14ac:dyDescent="0.25">
      <c r="A55" s="18">
        <v>43</v>
      </c>
      <c r="B55" s="44" t="s">
        <v>74</v>
      </c>
      <c r="C55" s="18" t="s">
        <v>84</v>
      </c>
      <c r="D55" s="20">
        <v>30</v>
      </c>
      <c r="E55" s="42">
        <v>68</v>
      </c>
      <c r="F55" s="43">
        <f t="shared" si="0"/>
        <v>2040</v>
      </c>
      <c r="G55" s="21">
        <v>54</v>
      </c>
      <c r="H55" s="23">
        <f t="shared" si="1"/>
        <v>1620</v>
      </c>
      <c r="I55" s="21">
        <v>68</v>
      </c>
      <c r="J55" s="43">
        <f t="shared" si="2"/>
        <v>2040</v>
      </c>
      <c r="K55" s="24"/>
      <c r="L55" s="22"/>
      <c r="M55" s="22"/>
      <c r="N55" s="22"/>
      <c r="O55" s="22"/>
      <c r="P55" s="23"/>
      <c r="Q55" s="22">
        <f t="shared" si="3"/>
        <v>63.33</v>
      </c>
      <c r="R55" s="25">
        <f t="shared" si="4"/>
        <v>3</v>
      </c>
      <c r="S55" s="25">
        <f t="shared" si="5"/>
        <v>8.0829047996373191</v>
      </c>
      <c r="T55" s="26">
        <f t="shared" si="8"/>
        <v>12.763153007480371</v>
      </c>
      <c r="U55" s="26" t="str">
        <f t="shared" si="6"/>
        <v>ОДН</v>
      </c>
      <c r="V55" s="27">
        <f t="shared" si="7"/>
        <v>1899.8999999999999</v>
      </c>
    </row>
    <row r="56" spans="1:22" ht="27" customHeight="1" x14ac:dyDescent="0.25">
      <c r="A56" s="18">
        <v>44</v>
      </c>
      <c r="B56" s="44" t="s">
        <v>75</v>
      </c>
      <c r="C56" s="18" t="s">
        <v>85</v>
      </c>
      <c r="D56" s="20">
        <v>70</v>
      </c>
      <c r="E56" s="42">
        <v>34</v>
      </c>
      <c r="F56" s="43">
        <f t="shared" si="0"/>
        <v>2380</v>
      </c>
      <c r="G56" s="21">
        <v>31</v>
      </c>
      <c r="H56" s="23">
        <f t="shared" si="1"/>
        <v>2170</v>
      </c>
      <c r="I56" s="21">
        <v>34</v>
      </c>
      <c r="J56" s="43">
        <f t="shared" si="2"/>
        <v>2380</v>
      </c>
      <c r="K56" s="24"/>
      <c r="L56" s="22"/>
      <c r="M56" s="22"/>
      <c r="N56" s="22"/>
      <c r="O56" s="22"/>
      <c r="P56" s="23"/>
      <c r="Q56" s="22">
        <f t="shared" si="3"/>
        <v>33</v>
      </c>
      <c r="R56" s="25">
        <f t="shared" si="4"/>
        <v>3</v>
      </c>
      <c r="S56" s="25">
        <f t="shared" si="5"/>
        <v>1.7320508075688772</v>
      </c>
      <c r="T56" s="26">
        <f t="shared" si="8"/>
        <v>5.2486388108147795</v>
      </c>
      <c r="U56" s="26" t="str">
        <f t="shared" si="6"/>
        <v>ОДН</v>
      </c>
      <c r="V56" s="27">
        <f t="shared" si="7"/>
        <v>2310</v>
      </c>
    </row>
    <row r="57" spans="1:22" ht="27" customHeight="1" x14ac:dyDescent="0.25">
      <c r="A57" s="18">
        <v>45</v>
      </c>
      <c r="B57" s="44" t="s">
        <v>76</v>
      </c>
      <c r="C57" s="18" t="s">
        <v>84</v>
      </c>
      <c r="D57" s="20">
        <v>10</v>
      </c>
      <c r="E57" s="42">
        <v>328</v>
      </c>
      <c r="F57" s="43">
        <f t="shared" si="0"/>
        <v>3280</v>
      </c>
      <c r="G57" s="21">
        <v>325</v>
      </c>
      <c r="H57" s="23">
        <f t="shared" si="1"/>
        <v>3250</v>
      </c>
      <c r="I57" s="21">
        <v>326</v>
      </c>
      <c r="J57" s="43">
        <f t="shared" si="2"/>
        <v>3260</v>
      </c>
      <c r="K57" s="24"/>
      <c r="L57" s="22"/>
      <c r="M57" s="22"/>
      <c r="N57" s="22"/>
      <c r="O57" s="22"/>
      <c r="P57" s="23"/>
      <c r="Q57" s="22">
        <f t="shared" si="3"/>
        <v>326.33</v>
      </c>
      <c r="R57" s="25">
        <f t="shared" si="4"/>
        <v>3</v>
      </c>
      <c r="S57" s="25">
        <f t="shared" si="5"/>
        <v>1.5275306870894607</v>
      </c>
      <c r="T57" s="26">
        <f t="shared" si="8"/>
        <v>0.46809385808520843</v>
      </c>
      <c r="U57" s="26" t="str">
        <f t="shared" si="6"/>
        <v>ОДН</v>
      </c>
      <c r="V57" s="27">
        <f t="shared" si="7"/>
        <v>3263.2999999999997</v>
      </c>
    </row>
    <row r="58" spans="1:22" ht="27" customHeight="1" x14ac:dyDescent="0.25">
      <c r="A58" s="18">
        <v>46</v>
      </c>
      <c r="B58" s="44" t="s">
        <v>77</v>
      </c>
      <c r="C58" s="18" t="s">
        <v>84</v>
      </c>
      <c r="D58" s="20">
        <v>8</v>
      </c>
      <c r="E58" s="42">
        <v>119</v>
      </c>
      <c r="F58" s="43">
        <f t="shared" si="0"/>
        <v>952</v>
      </c>
      <c r="G58" s="21">
        <v>118</v>
      </c>
      <c r="H58" s="23">
        <f t="shared" si="1"/>
        <v>944</v>
      </c>
      <c r="I58" s="21">
        <v>119</v>
      </c>
      <c r="J58" s="43">
        <f t="shared" si="2"/>
        <v>952</v>
      </c>
      <c r="K58" s="24"/>
      <c r="L58" s="22"/>
      <c r="M58" s="22"/>
      <c r="N58" s="22"/>
      <c r="O58" s="22"/>
      <c r="P58" s="23"/>
      <c r="Q58" s="22">
        <f t="shared" si="3"/>
        <v>118.67</v>
      </c>
      <c r="R58" s="25">
        <f t="shared" si="4"/>
        <v>3</v>
      </c>
      <c r="S58" s="25">
        <f t="shared" si="5"/>
        <v>0.5773647027659381</v>
      </c>
      <c r="T58" s="26">
        <f t="shared" si="8"/>
        <v>0.48652962228527691</v>
      </c>
      <c r="U58" s="26" t="str">
        <f t="shared" si="6"/>
        <v>ОДН</v>
      </c>
      <c r="V58" s="27">
        <f t="shared" si="7"/>
        <v>949.36</v>
      </c>
    </row>
    <row r="59" spans="1:22" ht="27" customHeight="1" x14ac:dyDescent="0.25">
      <c r="A59" s="18">
        <v>47</v>
      </c>
      <c r="B59" s="44" t="s">
        <v>78</v>
      </c>
      <c r="C59" s="18" t="s">
        <v>84</v>
      </c>
      <c r="D59" s="20">
        <v>14</v>
      </c>
      <c r="E59" s="42">
        <v>79</v>
      </c>
      <c r="F59" s="43">
        <f t="shared" si="0"/>
        <v>1106</v>
      </c>
      <c r="G59" s="21">
        <v>82</v>
      </c>
      <c r="H59" s="23">
        <f t="shared" si="1"/>
        <v>1148</v>
      </c>
      <c r="I59" s="21">
        <v>79</v>
      </c>
      <c r="J59" s="43">
        <f t="shared" si="2"/>
        <v>1106</v>
      </c>
      <c r="K59" s="24"/>
      <c r="L59" s="22"/>
      <c r="M59" s="22"/>
      <c r="N59" s="22"/>
      <c r="O59" s="22"/>
      <c r="P59" s="23"/>
      <c r="Q59" s="22">
        <f t="shared" si="3"/>
        <v>80</v>
      </c>
      <c r="R59" s="25">
        <f t="shared" si="4"/>
        <v>3</v>
      </c>
      <c r="S59" s="25">
        <f t="shared" si="5"/>
        <v>1.7320508075688772</v>
      </c>
      <c r="T59" s="26">
        <f t="shared" si="8"/>
        <v>2.1650635094610968</v>
      </c>
      <c r="U59" s="26" t="str">
        <f t="shared" si="6"/>
        <v>ОДН</v>
      </c>
      <c r="V59" s="27">
        <f t="shared" si="7"/>
        <v>1120</v>
      </c>
    </row>
    <row r="60" spans="1:22" ht="27" customHeight="1" x14ac:dyDescent="0.25">
      <c r="A60" s="18">
        <v>48</v>
      </c>
      <c r="B60" s="44" t="s">
        <v>79</v>
      </c>
      <c r="C60" s="18" t="s">
        <v>84</v>
      </c>
      <c r="D60" s="20">
        <v>10</v>
      </c>
      <c r="E60" s="42">
        <v>189</v>
      </c>
      <c r="F60" s="43">
        <f t="shared" si="0"/>
        <v>1890</v>
      </c>
      <c r="G60" s="21">
        <v>178</v>
      </c>
      <c r="H60" s="23">
        <f t="shared" si="1"/>
        <v>1780</v>
      </c>
      <c r="I60" s="21">
        <v>189</v>
      </c>
      <c r="J60" s="43">
        <f t="shared" si="2"/>
        <v>1890</v>
      </c>
      <c r="K60" s="24"/>
      <c r="L60" s="22"/>
      <c r="M60" s="22"/>
      <c r="N60" s="22"/>
      <c r="O60" s="22"/>
      <c r="P60" s="23"/>
      <c r="Q60" s="22">
        <f t="shared" si="3"/>
        <v>185.33</v>
      </c>
      <c r="R60" s="25">
        <f t="shared" si="4"/>
        <v>3</v>
      </c>
      <c r="S60" s="25">
        <f t="shared" si="5"/>
        <v>6.3508542732454503</v>
      </c>
      <c r="T60" s="26">
        <f t="shared" si="8"/>
        <v>3.4267815643692066</v>
      </c>
      <c r="U60" s="26" t="str">
        <f t="shared" si="6"/>
        <v>ОДН</v>
      </c>
      <c r="V60" s="27">
        <f t="shared" si="7"/>
        <v>1853.3000000000002</v>
      </c>
    </row>
    <row r="61" spans="1:22" ht="27" customHeight="1" x14ac:dyDescent="0.25">
      <c r="A61" s="18">
        <v>49</v>
      </c>
      <c r="B61" s="44" t="s">
        <v>80</v>
      </c>
      <c r="C61" s="18" t="s">
        <v>84</v>
      </c>
      <c r="D61" s="20">
        <v>4</v>
      </c>
      <c r="E61" s="42">
        <v>76</v>
      </c>
      <c r="F61" s="43">
        <f t="shared" si="0"/>
        <v>304</v>
      </c>
      <c r="G61" s="21">
        <v>65</v>
      </c>
      <c r="H61" s="23">
        <f t="shared" si="1"/>
        <v>260</v>
      </c>
      <c r="I61" s="21">
        <v>76</v>
      </c>
      <c r="J61" s="43">
        <f t="shared" si="2"/>
        <v>304</v>
      </c>
      <c r="K61" s="24"/>
      <c r="L61" s="22"/>
      <c r="M61" s="22"/>
      <c r="N61" s="22"/>
      <c r="O61" s="22"/>
      <c r="P61" s="23"/>
      <c r="Q61" s="22">
        <f t="shared" si="3"/>
        <v>72.33</v>
      </c>
      <c r="R61" s="25">
        <f t="shared" si="4"/>
        <v>3</v>
      </c>
      <c r="S61" s="25">
        <f t="shared" si="5"/>
        <v>6.3508542732454503</v>
      </c>
      <c r="T61" s="26">
        <f t="shared" si="8"/>
        <v>8.7803874923896732</v>
      </c>
      <c r="U61" s="26" t="str">
        <f t="shared" si="6"/>
        <v>ОДН</v>
      </c>
      <c r="V61" s="27">
        <f t="shared" si="7"/>
        <v>289.32</v>
      </c>
    </row>
    <row r="62" spans="1:22" ht="27" customHeight="1" x14ac:dyDescent="0.25">
      <c r="A62" s="18">
        <v>50</v>
      </c>
      <c r="B62" s="44" t="s">
        <v>81</v>
      </c>
      <c r="C62" s="18" t="s">
        <v>84</v>
      </c>
      <c r="D62" s="20">
        <v>15</v>
      </c>
      <c r="E62" s="42">
        <v>94</v>
      </c>
      <c r="F62" s="43">
        <f t="shared" si="0"/>
        <v>1410</v>
      </c>
      <c r="G62" s="21">
        <v>88</v>
      </c>
      <c r="H62" s="23">
        <f t="shared" si="1"/>
        <v>1320</v>
      </c>
      <c r="I62" s="21">
        <v>94</v>
      </c>
      <c r="J62" s="43">
        <f t="shared" si="2"/>
        <v>1410</v>
      </c>
      <c r="K62" s="24"/>
      <c r="L62" s="22"/>
      <c r="M62" s="22"/>
      <c r="N62" s="22"/>
      <c r="O62" s="22"/>
      <c r="P62" s="23"/>
      <c r="Q62" s="22">
        <f t="shared" si="3"/>
        <v>92</v>
      </c>
      <c r="R62" s="25">
        <f t="shared" si="4"/>
        <v>3</v>
      </c>
      <c r="S62" s="25">
        <f t="shared" si="5"/>
        <v>3.4641016151377544</v>
      </c>
      <c r="T62" s="26">
        <f t="shared" si="8"/>
        <v>3.765327842541037</v>
      </c>
      <c r="U62" s="26" t="str">
        <f t="shared" si="6"/>
        <v>ОДН</v>
      </c>
      <c r="V62" s="27">
        <f t="shared" si="7"/>
        <v>1380</v>
      </c>
    </row>
    <row r="63" spans="1:22" ht="27" customHeight="1" x14ac:dyDescent="0.25">
      <c r="A63" s="18">
        <v>51</v>
      </c>
      <c r="B63" s="44" t="s">
        <v>82</v>
      </c>
      <c r="C63" s="18" t="s">
        <v>84</v>
      </c>
      <c r="D63" s="20">
        <v>20</v>
      </c>
      <c r="E63" s="42">
        <v>168</v>
      </c>
      <c r="F63" s="43">
        <f t="shared" si="0"/>
        <v>3360</v>
      </c>
      <c r="G63" s="21">
        <v>171</v>
      </c>
      <c r="H63" s="23">
        <f t="shared" si="1"/>
        <v>3420</v>
      </c>
      <c r="I63" s="21">
        <v>168</v>
      </c>
      <c r="J63" s="43">
        <f t="shared" si="2"/>
        <v>3360</v>
      </c>
      <c r="K63" s="24"/>
      <c r="L63" s="22"/>
      <c r="M63" s="22"/>
      <c r="N63" s="22"/>
      <c r="O63" s="22"/>
      <c r="P63" s="23"/>
      <c r="Q63" s="22">
        <f t="shared" si="3"/>
        <v>169</v>
      </c>
      <c r="R63" s="25">
        <f t="shared" si="4"/>
        <v>3</v>
      </c>
      <c r="S63" s="25">
        <f t="shared" si="5"/>
        <v>1.7320508075688772</v>
      </c>
      <c r="T63" s="26">
        <f t="shared" si="8"/>
        <v>1.0248821346561403</v>
      </c>
      <c r="U63" s="26" t="str">
        <f t="shared" si="6"/>
        <v>ОДН</v>
      </c>
      <c r="V63" s="27">
        <f t="shared" si="7"/>
        <v>3380</v>
      </c>
    </row>
    <row r="64" spans="1:22" ht="27" customHeight="1" x14ac:dyDescent="0.25">
      <c r="A64" s="18">
        <v>52</v>
      </c>
      <c r="B64" s="44" t="s">
        <v>38</v>
      </c>
      <c r="C64" s="18" t="s">
        <v>85</v>
      </c>
      <c r="D64" s="20">
        <v>10</v>
      </c>
      <c r="E64" s="42">
        <v>318</v>
      </c>
      <c r="F64" s="43">
        <f t="shared" si="0"/>
        <v>3180</v>
      </c>
      <c r="G64" s="21">
        <v>315</v>
      </c>
      <c r="H64" s="23">
        <f t="shared" si="1"/>
        <v>3150</v>
      </c>
      <c r="I64" s="21">
        <v>318</v>
      </c>
      <c r="J64" s="43">
        <f t="shared" si="2"/>
        <v>3180</v>
      </c>
      <c r="K64" s="24"/>
      <c r="L64" s="22"/>
      <c r="M64" s="22"/>
      <c r="N64" s="22"/>
      <c r="O64" s="22"/>
      <c r="P64" s="23"/>
      <c r="Q64" s="22">
        <f t="shared" si="3"/>
        <v>317</v>
      </c>
      <c r="R64" s="25">
        <f t="shared" si="4"/>
        <v>3</v>
      </c>
      <c r="S64" s="25">
        <f t="shared" si="5"/>
        <v>1.7320508075688772</v>
      </c>
      <c r="T64" s="26">
        <f t="shared" si="8"/>
        <v>0.54638826737188562</v>
      </c>
      <c r="U64" s="26" t="str">
        <f t="shared" si="6"/>
        <v>ОДН</v>
      </c>
      <c r="V64" s="27">
        <f t="shared" si="7"/>
        <v>3170</v>
      </c>
    </row>
    <row r="65" spans="1:22" ht="27" customHeight="1" x14ac:dyDescent="0.25">
      <c r="A65" s="18">
        <v>53</v>
      </c>
      <c r="B65" s="44" t="s">
        <v>83</v>
      </c>
      <c r="C65" s="18" t="s">
        <v>85</v>
      </c>
      <c r="D65" s="20">
        <v>360</v>
      </c>
      <c r="E65" s="42">
        <v>46</v>
      </c>
      <c r="F65" s="43">
        <f t="shared" si="0"/>
        <v>16560</v>
      </c>
      <c r="G65" s="21">
        <v>42</v>
      </c>
      <c r="H65" s="23">
        <f t="shared" si="1"/>
        <v>15120</v>
      </c>
      <c r="I65" s="21">
        <v>43</v>
      </c>
      <c r="J65" s="43">
        <f t="shared" si="2"/>
        <v>15480</v>
      </c>
      <c r="K65" s="24"/>
      <c r="L65" s="22"/>
      <c r="M65" s="22"/>
      <c r="N65" s="22"/>
      <c r="O65" s="22"/>
      <c r="P65" s="23"/>
      <c r="Q65" s="22">
        <f t="shared" si="3"/>
        <v>43.67</v>
      </c>
      <c r="R65" s="25">
        <f t="shared" si="4"/>
        <v>3</v>
      </c>
      <c r="S65" s="25">
        <f t="shared" si="5"/>
        <v>2.0816700026661286</v>
      </c>
      <c r="T65" s="26">
        <f t="shared" si="8"/>
        <v>4.7668193328741202</v>
      </c>
      <c r="U65" s="26" t="str">
        <f t="shared" si="6"/>
        <v>ОДН</v>
      </c>
      <c r="V65" s="27">
        <f t="shared" si="7"/>
        <v>15721.2</v>
      </c>
    </row>
    <row r="66" spans="1:22" ht="27" customHeight="1" x14ac:dyDescent="0.25">
      <c r="A66" s="57" t="s">
        <v>26</v>
      </c>
      <c r="B66" s="57"/>
      <c r="C66" s="29"/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2">
        <f>SUM(V13:V65)</f>
        <v>952356.1399999999</v>
      </c>
    </row>
    <row r="67" spans="1:22" ht="27" customHeight="1" x14ac:dyDescent="0.25">
      <c r="A67" s="34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5"/>
      <c r="T67" s="33"/>
      <c r="U67" s="33"/>
      <c r="V67" s="33"/>
    </row>
    <row r="68" spans="1:22" ht="32.25" customHeight="1" x14ac:dyDescent="0.25">
      <c r="A68" s="58" t="s">
        <v>27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60"/>
    </row>
    <row r="69" spans="1:22" ht="35.25" customHeight="1" x14ac:dyDescent="0.25">
      <c r="A69" s="61" t="s">
        <v>33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3"/>
    </row>
    <row r="70" spans="1:22" ht="100.5" customHeight="1" x14ac:dyDescent="0.25">
      <c r="A70" s="54" t="s">
        <v>28</v>
      </c>
      <c r="B70" s="55"/>
      <c r="C70" s="56" t="s">
        <v>29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</row>
    <row r="71" spans="1:22" ht="60" customHeight="1" x14ac:dyDescent="0.25">
      <c r="A71" s="54" t="s">
        <v>30</v>
      </c>
      <c r="B71" s="55"/>
      <c r="C71" s="56" t="s">
        <v>31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</row>
    <row r="72" spans="1:22" ht="54.75" customHeight="1" x14ac:dyDescent="0.25">
      <c r="A72" s="54" t="s">
        <v>18</v>
      </c>
      <c r="B72" s="55"/>
      <c r="C72" s="56" t="s">
        <v>32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</row>
    <row r="73" spans="1:22" ht="27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27" customHeight="1" x14ac:dyDescent="0.25">
      <c r="B74" s="37"/>
      <c r="C74" s="37"/>
      <c r="D74" s="38"/>
      <c r="E74" s="39"/>
      <c r="F74" s="4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41"/>
      <c r="S74" s="39"/>
      <c r="T74" s="39"/>
      <c r="U74" s="39"/>
      <c r="V74" s="39"/>
    </row>
    <row r="75" spans="1:22" ht="27" customHeight="1" x14ac:dyDescent="0.25"/>
    <row r="76" spans="1:22" ht="27" customHeight="1" x14ac:dyDescent="0.25"/>
    <row r="77" spans="1:22" ht="27" customHeight="1" x14ac:dyDescent="0.25"/>
    <row r="78" spans="1:22" ht="27" customHeight="1" x14ac:dyDescent="0.25"/>
    <row r="79" spans="1:22" ht="27" customHeight="1" x14ac:dyDescent="0.25"/>
    <row r="80" spans="1:22" ht="27" customHeight="1" x14ac:dyDescent="0.25"/>
    <row r="81" spans="1:22" ht="27" customHeight="1" x14ac:dyDescent="0.25"/>
    <row r="82" spans="1:22" ht="27" customHeight="1" x14ac:dyDescent="0.25"/>
    <row r="83" spans="1:22" ht="27" customHeight="1" x14ac:dyDescent="0.25"/>
    <row r="84" spans="1:22" ht="27" customHeight="1" x14ac:dyDescent="0.25"/>
    <row r="85" spans="1:22" ht="27" customHeight="1" x14ac:dyDescent="0.25"/>
    <row r="86" spans="1:22" ht="27" customHeight="1" x14ac:dyDescent="0.25"/>
    <row r="87" spans="1:22" ht="27" customHeight="1" x14ac:dyDescent="0.25"/>
    <row r="88" spans="1:22" ht="27" customHeight="1" x14ac:dyDescent="0.25"/>
    <row r="89" spans="1:22" ht="27" customHeight="1" x14ac:dyDescent="0.25"/>
    <row r="90" spans="1:22" ht="27" customHeight="1" x14ac:dyDescent="0.25"/>
    <row r="91" spans="1:22" s="28" customFormat="1" ht="27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</row>
    <row r="92" spans="1:22" s="33" customForma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</row>
    <row r="94" spans="1:22" ht="52.5" customHeight="1" x14ac:dyDescent="0.25"/>
    <row r="95" spans="1:22" ht="100.5" customHeight="1" x14ac:dyDescent="0.25"/>
    <row r="96" spans="1:22" ht="57.75" customHeight="1" x14ac:dyDescent="0.25"/>
    <row r="97" ht="44.25" customHeight="1" x14ac:dyDescent="0.25"/>
  </sheetData>
  <mergeCells count="36">
    <mergeCell ref="A71:B71"/>
    <mergeCell ref="C71:V71"/>
    <mergeCell ref="A72:B72"/>
    <mergeCell ref="C72:V72"/>
    <mergeCell ref="A66:B66"/>
    <mergeCell ref="A68:V68"/>
    <mergeCell ref="A69:V69"/>
    <mergeCell ref="A70:B70"/>
    <mergeCell ref="C70:V70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</cp:lastModifiedBy>
  <cp:revision>3</cp:revision>
  <dcterms:created xsi:type="dcterms:W3CDTF">2021-01-18T05:46:41Z</dcterms:created>
  <dcterms:modified xsi:type="dcterms:W3CDTF">2025-11-11T09:48:19Z</dcterms:modified>
</cp:coreProperties>
</file>