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ngrb\Downloads\"/>
    </mc:Choice>
  </mc:AlternateContent>
  <xr:revisionPtr revIDLastSave="0" documentId="8_{2A8F3660-582B-443D-BC37-B97589ECB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Д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4" i="1" l="1"/>
  <c r="V14" i="1" s="1"/>
  <c r="Q13" i="1"/>
  <c r="R14" i="1"/>
  <c r="J14" i="1"/>
  <c r="H14" i="1"/>
  <c r="F14" i="1"/>
  <c r="S14" i="1" l="1"/>
  <c r="T14" i="1" s="1"/>
  <c r="U14" i="1" s="1"/>
  <c r="F13" i="1"/>
  <c r="H13" i="1"/>
  <c r="J13" i="1"/>
  <c r="V13" i="1"/>
  <c r="R13" i="1"/>
  <c r="S13" i="1" l="1"/>
  <c r="T13" i="1" l="1"/>
  <c r="U13" i="1" s="1"/>
  <c r="V15" i="1" l="1"/>
  <c r="E8" i="1" s="1"/>
</calcChain>
</file>

<file path=xl/sharedStrings.xml><?xml version="1.0" encoding="utf-8"?>
<sst xmlns="http://schemas.openxmlformats.org/spreadsheetml/2006/main" count="54" uniqueCount="42">
  <si>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</si>
  <si>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</si>
  <si>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</si>
  <si>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</si>
  <si>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</si>
  <si>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</si>
  <si>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</si>
  <si>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</si>
  <si>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</si>
  <si>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</si>
  <si>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</si>
  <si>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</si>
  <si>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</si>
  <si>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</si>
  <si>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</si>
  <si>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</si>
  <si>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</si>
  <si>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</si>
  <si>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</si>
  <si>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</si>
  <si>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</si>
  <si>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</si>
  <si>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</si>
  <si>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</si>
  <si>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</si>
  <si>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</si>
  <si>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</si>
  <si>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</si>
  <si>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</si>
  <si>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</si>
  <si>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</si>
  <si>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</si>
  <si>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</si>
  <si>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</si>
  <si>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</si>
  <si>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</si>
  <si>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№902 от 28.11.2025</t>
  </si>
  <si>
    <t>Бескислотный картон</t>
  </si>
  <si>
    <t>кг</t>
  </si>
  <si>
    <t>Переплетный картон</t>
  </si>
  <si>
    <t>№1764от 28.11.2025</t>
  </si>
  <si>
    <t>КОВ74 от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</si>
</sst>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18</xdr:row>
      <xdr:rowOff>998367</xdr:rowOff>
    </xdr:from>
    <xdr:to>
      <xdr:col>3</xdr:col>
      <xdr:colOff>228600</xdr:colOff>
      <xdr:row>18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20</xdr:row>
      <xdr:rowOff>211452</xdr:rowOff>
    </xdr:from>
    <xdr:to>
      <xdr:col>3</xdr:col>
      <xdr:colOff>495299</xdr:colOff>
      <xdr:row>20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19</xdr:row>
      <xdr:rowOff>422036</xdr:rowOff>
    </xdr:from>
    <xdr:to>
      <xdr:col>4</xdr:col>
      <xdr:colOff>336186</xdr:colOff>
      <xdr:row>20</xdr:row>
      <xdr:rowOff>318135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20</xdr:row>
      <xdr:rowOff>211452</xdr:rowOff>
    </xdr:from>
    <xdr:to>
      <xdr:col>3</xdr:col>
      <xdr:colOff>495299</xdr:colOff>
      <xdr:row>20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workbookViewId="0">
      <selection activeCell="F24" sqref="F24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15.75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5.75" x14ac:dyDescent="0.25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8" t="s">
        <v>5</v>
      </c>
      <c r="B8" s="48"/>
      <c r="C8" s="48"/>
      <c r="D8" s="48"/>
      <c r="E8" s="49">
        <f>SUMIF(V15,"&gt;0")</f>
        <v>447682.42000000004</v>
      </c>
      <c r="F8" s="49"/>
      <c r="G8" s="50" t="s">
        <v>6</v>
      </c>
      <c r="H8" s="50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1" t="s">
        <v>9</v>
      </c>
      <c r="B10" s="51" t="s">
        <v>34</v>
      </c>
      <c r="C10" s="51" t="s">
        <v>35</v>
      </c>
      <c r="D10" s="51"/>
      <c r="E10" s="52" t="s">
        <v>10</v>
      </c>
      <c r="F10" s="52"/>
      <c r="G10" s="52" t="s">
        <v>11</v>
      </c>
      <c r="H10" s="52"/>
      <c r="I10" s="52" t="s">
        <v>12</v>
      </c>
      <c r="J10" s="52"/>
      <c r="K10" s="52" t="s">
        <v>13</v>
      </c>
      <c r="L10" s="52"/>
      <c r="M10" s="52" t="s">
        <v>14</v>
      </c>
      <c r="N10" s="52"/>
      <c r="O10" s="52" t="s">
        <v>15</v>
      </c>
      <c r="P10" s="52"/>
      <c r="Q10" s="55" t="s">
        <v>16</v>
      </c>
      <c r="R10" s="51" t="s">
        <v>17</v>
      </c>
      <c r="S10" s="51" t="s">
        <v>18</v>
      </c>
      <c r="T10" s="51" t="s">
        <v>19</v>
      </c>
      <c r="U10" s="51" t="s">
        <v>20</v>
      </c>
      <c r="V10" s="55" t="s">
        <v>21</v>
      </c>
    </row>
    <row r="11" spans="1:22" ht="27" customHeight="1" x14ac:dyDescent="0.25">
      <c r="A11" s="51"/>
      <c r="B11" s="51"/>
      <c r="C11" s="51"/>
      <c r="D11" s="51"/>
      <c r="E11" s="53" t="s">
        <v>36</v>
      </c>
      <c r="F11" s="54"/>
      <c r="G11" s="53" t="s">
        <v>40</v>
      </c>
      <c r="H11" s="54"/>
      <c r="I11" s="53" t="s">
        <v>41</v>
      </c>
      <c r="J11" s="54"/>
      <c r="K11" s="54"/>
      <c r="L11" s="54"/>
      <c r="M11" s="54"/>
      <c r="N11" s="54"/>
      <c r="O11" s="54"/>
      <c r="P11" s="54"/>
      <c r="Q11" s="55"/>
      <c r="R11" s="51"/>
      <c r="S11" s="51"/>
      <c r="T11" s="51"/>
      <c r="U11" s="51"/>
      <c r="V11" s="55"/>
    </row>
    <row r="12" spans="1:22" ht="27" customHeight="1" x14ac:dyDescent="0.25">
      <c r="A12" s="51"/>
      <c r="B12" s="51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5"/>
      <c r="R12" s="51"/>
      <c r="S12" s="51"/>
      <c r="T12" s="51"/>
      <c r="U12" s="51"/>
      <c r="V12" s="55"/>
    </row>
    <row r="13" spans="1:22" ht="27.75" customHeight="1" x14ac:dyDescent="0.25">
      <c r="A13" s="45">
        <v>1</v>
      </c>
      <c r="B13" s="43" t="s">
        <v>37</v>
      </c>
      <c r="C13" s="42" t="s">
        <v>38</v>
      </c>
      <c r="D13" s="20">
        <v>416</v>
      </c>
      <c r="E13" s="44">
        <v>833.37</v>
      </c>
      <c r="F13" s="22">
        <f t="shared" ref="F13:F14" si="0">E13*D13</f>
        <v>346681.92</v>
      </c>
      <c r="G13" s="21">
        <v>778.85</v>
      </c>
      <c r="H13" s="23">
        <f t="shared" ref="H13:H14" si="1">G13*D13</f>
        <v>324001.60000000003</v>
      </c>
      <c r="I13" s="21">
        <v>794.43</v>
      </c>
      <c r="J13" s="22">
        <f t="shared" ref="J13:J14" si="2">I13*D13</f>
        <v>330482.88</v>
      </c>
      <c r="K13" s="24"/>
      <c r="L13" s="22"/>
      <c r="M13" s="22"/>
      <c r="N13" s="22"/>
      <c r="O13" s="22"/>
      <c r="P13" s="23"/>
      <c r="Q13" s="22">
        <f>ROUND(AVERAGE(E13,G13,I13,K13,M13),2)</f>
        <v>802.22</v>
      </c>
      <c r="R13" s="25">
        <f t="shared" ref="R13:R14" si="3">COUNTA(E13,G13,I13,K13,M13)</f>
        <v>3</v>
      </c>
      <c r="S13" s="25">
        <f t="shared" ref="S13:S14" si="4">SQRT((IF(E13&gt;0,POWER(E13-Q13,2),0)+IF(G13&gt;0,POWER(G13-Q13,2),0)+IF(I13&gt;0,POWER(I13-Q13,2),0)+IF(K13&gt;0,POWER(K13-Q13,2),0)+IF(M13&gt;0,POWER(M13-Q13,2),0))/(R13-1))</f>
        <v>28.081697776309753</v>
      </c>
      <c r="T13" s="26">
        <f>S13/Q13*100</f>
        <v>3.5004983391475841</v>
      </c>
      <c r="U13" s="26" t="str">
        <f t="shared" ref="U13" si="5">IF(T13&lt;33,$U$8,$U$9)</f>
        <v>ОДН</v>
      </c>
      <c r="V13" s="27">
        <f t="shared" ref="V13:V14" si="6">D13*Q13</f>
        <v>333723.52000000002</v>
      </c>
    </row>
    <row r="14" spans="1:22" ht="27.75" customHeight="1" x14ac:dyDescent="0.25">
      <c r="A14" s="45">
        <v>2</v>
      </c>
      <c r="B14" s="43" t="s">
        <v>39</v>
      </c>
      <c r="C14" s="42" t="s">
        <v>38</v>
      </c>
      <c r="D14" s="20">
        <v>330</v>
      </c>
      <c r="E14" s="44">
        <v>353.18</v>
      </c>
      <c r="F14" s="22">
        <f t="shared" si="0"/>
        <v>116549.40000000001</v>
      </c>
      <c r="G14" s="21">
        <v>336.36</v>
      </c>
      <c r="H14" s="23">
        <f t="shared" si="1"/>
        <v>110998.8</v>
      </c>
      <c r="I14" s="21">
        <v>346.45</v>
      </c>
      <c r="J14" s="22">
        <f t="shared" si="2"/>
        <v>114328.5</v>
      </c>
      <c r="K14" s="24"/>
      <c r="L14" s="22"/>
      <c r="M14" s="22"/>
      <c r="N14" s="22"/>
      <c r="O14" s="22"/>
      <c r="P14" s="23"/>
      <c r="Q14" s="22">
        <f>ROUND(AVERAGE(E14,G14,I14,K14,M14),2)</f>
        <v>345.33</v>
      </c>
      <c r="R14" s="25">
        <f t="shared" si="3"/>
        <v>3</v>
      </c>
      <c r="S14" s="25">
        <f t="shared" si="4"/>
        <v>8.4657486378937516</v>
      </c>
      <c r="T14" s="26">
        <f t="shared" ref="T14" si="7">S14/Q14*100</f>
        <v>2.4514952763715145</v>
      </c>
      <c r="U14" s="26" t="str">
        <f>IF(T14&lt;33,$U$8,$U$9)</f>
        <v>ОДН</v>
      </c>
      <c r="V14" s="27">
        <f t="shared" si="6"/>
        <v>113958.9</v>
      </c>
    </row>
    <row r="15" spans="1:22" ht="27.75" customHeight="1" x14ac:dyDescent="0.25">
      <c r="A15" s="59" t="s">
        <v>26</v>
      </c>
      <c r="B15" s="59"/>
      <c r="C15" s="29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>
        <f>SUMIF(V13:V14,"&gt;0")</f>
        <v>447682.42000000004</v>
      </c>
    </row>
    <row r="16" spans="1:22" ht="27.75" customHeight="1" x14ac:dyDescent="0.25">
      <c r="A16" s="3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5"/>
      <c r="T16" s="33"/>
      <c r="U16" s="33"/>
      <c r="V16" s="33"/>
    </row>
    <row r="17" spans="1:22" ht="27.75" customHeight="1" x14ac:dyDescent="0.25">
      <c r="A17" s="60" t="s">
        <v>27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2"/>
    </row>
    <row r="18" spans="1:22" ht="27.75" customHeight="1" x14ac:dyDescent="0.25">
      <c r="A18" s="63" t="s">
        <v>33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5"/>
    </row>
    <row r="19" spans="1:22" ht="27.75" customHeight="1" x14ac:dyDescent="0.25">
      <c r="A19" s="56" t="s">
        <v>28</v>
      </c>
      <c r="B19" s="57"/>
      <c r="C19" s="58" t="s">
        <v>29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spans="1:22" ht="27.75" customHeight="1" x14ac:dyDescent="0.25">
      <c r="A20" s="56" t="s">
        <v>30</v>
      </c>
      <c r="B20" s="57"/>
      <c r="C20" s="58" t="s">
        <v>31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pans="1:22" s="28" customFormat="1" ht="27.75" customHeight="1" x14ac:dyDescent="0.25">
      <c r="A21" s="56" t="s">
        <v>18</v>
      </c>
      <c r="B21" s="57"/>
      <c r="C21" s="58" t="s">
        <v>32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</row>
    <row r="22" spans="1:22" s="33" customForma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x14ac:dyDescent="0.25">
      <c r="B23" s="37"/>
      <c r="C23" s="37"/>
      <c r="D23" s="38"/>
      <c r="E23" s="39"/>
      <c r="F23" s="4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1"/>
      <c r="S23" s="39"/>
      <c r="T23" s="39"/>
      <c r="U23" s="39"/>
      <c r="V23" s="39"/>
    </row>
    <row r="24" spans="1:22" ht="52.5" customHeight="1" x14ac:dyDescent="0.25"/>
    <row r="25" spans="1:22" ht="100.5" customHeight="1" x14ac:dyDescent="0.25"/>
    <row r="26" spans="1:22" ht="57.75" customHeight="1" x14ac:dyDescent="0.25"/>
    <row r="27" spans="1:22" ht="44.25" customHeight="1" x14ac:dyDescent="0.25"/>
  </sheetData>
  <mergeCells count="36">
    <mergeCell ref="A20:B20"/>
    <mergeCell ref="C20:V20"/>
    <mergeCell ref="A21:B21"/>
    <mergeCell ref="C21:V21"/>
    <mergeCell ref="A15:B15"/>
    <mergeCell ref="A17:V17"/>
    <mergeCell ref="A18:V18"/>
    <mergeCell ref="A19:B19"/>
    <mergeCell ref="C19:V19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BZ</cp:lastModifiedBy>
  <cp:revision>3</cp:revision>
  <dcterms:created xsi:type="dcterms:W3CDTF">2021-01-18T05:46:41Z</dcterms:created>
  <dcterms:modified xsi:type="dcterms:W3CDTF">2025-12-09T17:46:37Z</dcterms:modified>
</cp:coreProperties>
</file>