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840" yWindow="1590" windowWidth="19440" windowHeight="12960"/>
  </bookViews>
  <sheets>
    <sheet name="Для подписания" sheetId="1" r:id="rId1"/>
  </sheets>
  <definedNames>
    <definedName name="_xlnm.Print_Titles" localSheetId="0">'Для подписания'!$8:$10</definedName>
    <definedName name="_xlnm.Print_Area" localSheetId="0">'Для подписания'!$A$1:$K$16</definedName>
  </definedNames>
  <calcPr calcId="124519" fullPrecision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/>
  <c r="H11" l="1"/>
  <c r="J11" s="1"/>
  <c r="K11" l="1"/>
  <c r="K12" s="1"/>
  <c r="K13" s="1"/>
</calcChain>
</file>

<file path=xl/sharedStrings.xml><?xml version="1.0" encoding="utf-8"?>
<sst xmlns="http://schemas.openxmlformats.org/spreadsheetml/2006/main" count="23" uniqueCount="23">
  <si>
    <t>№ п/п</t>
  </si>
  <si>
    <t>Наименование товара, работы, услуги</t>
  </si>
  <si>
    <t>Среднее квадратичное отклонение</t>
  </si>
  <si>
    <t>Начальная (максимальная) цена контракта</t>
  </si>
  <si>
    <t>* - итоговый коэффициент вариации менее 33 %, совокупность цен принимается однородной</t>
  </si>
  <si>
    <t>(предмет контракта)</t>
  </si>
  <si>
    <t>Кол-во</t>
  </si>
  <si>
    <t xml:space="preserve">Итоговое значение:     </t>
  </si>
  <si>
    <t>Средняя арифметическая величина цены</t>
  </si>
  <si>
    <t>Ед. изм.</t>
  </si>
  <si>
    <t>Коммерческое предложение  №1</t>
  </si>
  <si>
    <t>Коммерческое предложение  №2</t>
  </si>
  <si>
    <t xml:space="preserve">Коммерческое предложение  №3 </t>
  </si>
  <si>
    <t>Коэффициент вариации цены (%)*</t>
  </si>
  <si>
    <t>шт.</t>
  </si>
  <si>
    <t>Светильник светодиодный уличный 50 Вт (код ОКПД 2: 27.40.39.113)</t>
  </si>
  <si>
    <t xml:space="preserve">Приложение №2 к Извещению </t>
  </si>
  <si>
    <t xml:space="preserve"> Поставка светодиодных светильников для нужд МУП "ЛУГАНСКГОРСВЕТ"</t>
  </si>
  <si>
    <t>ОБОСНОВАНИЕ НАЧАЛЬНОЙ (МАКСИМАЛЬНОЙ) ЦЕНЫ ДОГОВОРА, МАКСИМАЛЬНОГО ЗНАЧЕНИЯ ЦЕНЫ ДОГОВОРА, ЦЕНЫ ЕДИНИЦЫ ТОВАРА/РАБОТЫ/УСЛУГИ, ЯВЛЯЮЩЕЙСЯ ПРЕДМЕТОМ ЗАКУПКИ</t>
  </si>
  <si>
    <t>Расчет начальной (максимальной) цены договора</t>
  </si>
  <si>
    <t>в том числе НДС 22%:</t>
  </si>
  <si>
    <t>Дата подготовки обоснования НМЦД: "02" февраля 2026 г.</t>
  </si>
  <si>
    <t>3 354 687,00 (три миллиона триста пятьдесят четыре тысячи шестьсот восемьдесят семь рублей 00 копеек), в том числе НДС 22% 604 943,56 (шестьсот четыре тысячи девятьсот сорок три рубля 56 копеек).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</si>
</sst>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2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Fill="1"/>
    <xf numFmtId="4" fontId="1" fillId="0" borderId="0" xfId="0" applyNumberFormat="1" applyFont="1" applyFill="1"/>
    <xf numFmtId="0" fontId="5" fillId="0" borderId="0" xfId="0" applyFont="1" applyFill="1" applyAlignment="1">
      <alignment vertical="center" wrapText="1"/>
    </xf>
    <xf numFmtId="0" fontId="5" fillId="0" borderId="0" xfId="0" applyFont="1" applyFill="1"/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0" xfId="0" applyFont="1" applyFill="1"/>
    <xf numFmtId="0" fontId="1" fillId="0" borderId="7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 shrinkToFit="1"/>
    </xf>
    <xf numFmtId="164" fontId="1" fillId="0" borderId="2" xfId="3" applyFont="1" applyFill="1" applyBorder="1" applyAlignment="1">
      <alignment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10" fontId="1" fillId="0" borderId="2" xfId="4" applyNumberFormat="1" applyFont="1" applyFill="1" applyBorder="1" applyAlignment="1">
      <alignment horizontal="center" vertical="center" wrapText="1"/>
    </xf>
    <xf numFmtId="164" fontId="1" fillId="0" borderId="2" xfId="3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4" fillId="0" borderId="0" xfId="3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Процентный" xfId="4" builtinId="5"/>
    <cellStyle name="Финансовый" xfId="3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7"/>
  <sheetViews>
    <sheetView tabSelected="1" zoomScaleSheetLayoutView="100" workbookViewId="0">
      <selection activeCell="A14" sqref="A14:K14"/>
    </sheetView>
  </sheetViews>
  <sheetFormatPr defaultColWidth="8.85546875" defaultRowHeight="15.75"/>
  <cols>
    <col min="1" max="1" width="6.5703125" style="1" customWidth="1"/>
    <col min="2" max="2" width="42.140625" style="1" bestFit="1" customWidth="1"/>
    <col min="3" max="3" width="8.42578125" style="1" bestFit="1" customWidth="1"/>
    <col min="4" max="4" width="8.28515625" style="1" customWidth="1"/>
    <col min="5" max="5" width="15.140625" style="1" customWidth="1"/>
    <col min="6" max="7" width="15.28515625" style="1" customWidth="1"/>
    <col min="8" max="8" width="14.140625" style="1" customWidth="1"/>
    <col min="9" max="9" width="13.5703125" style="1" customWidth="1"/>
    <col min="10" max="10" width="12.85546875" style="1" customWidth="1"/>
    <col min="11" max="11" width="19.42578125" style="1" customWidth="1"/>
    <col min="12" max="12" width="21.7109375" style="1" customWidth="1"/>
    <col min="13" max="13" width="21.28515625" style="1" customWidth="1"/>
    <col min="14" max="14" width="23.5703125" style="1" customWidth="1"/>
    <col min="15" max="16384" width="8.85546875" style="1"/>
  </cols>
  <sheetData>
    <row r="1" spans="1:13" ht="40.5" customHeight="1">
      <c r="J1" s="24" t="s">
        <v>16</v>
      </c>
      <c r="K1" s="24"/>
    </row>
    <row r="2" spans="1:13" ht="52.5" customHeight="1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3" ht="23.4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3" ht="29.25" customHeight="1">
      <c r="A4" s="27" t="s">
        <v>17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3" ht="15.75" customHeight="1">
      <c r="A5" s="28" t="s">
        <v>5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3" ht="16.5" customHeight="1"/>
    <row r="7" spans="1:13" ht="20.25" customHeight="1">
      <c r="A7" s="39" t="s">
        <v>19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3" ht="48" customHeight="1">
      <c r="A8" s="22" t="s">
        <v>0</v>
      </c>
      <c r="B8" s="22" t="s">
        <v>1</v>
      </c>
      <c r="C8" s="23" t="s">
        <v>9</v>
      </c>
      <c r="D8" s="23" t="s">
        <v>6</v>
      </c>
      <c r="E8" s="23" t="s">
        <v>10</v>
      </c>
      <c r="F8" s="23" t="s">
        <v>11</v>
      </c>
      <c r="G8" s="23" t="s">
        <v>12</v>
      </c>
      <c r="H8" s="22" t="s">
        <v>8</v>
      </c>
      <c r="I8" s="22" t="s">
        <v>2</v>
      </c>
      <c r="J8" s="22" t="s">
        <v>13</v>
      </c>
      <c r="K8" s="22" t="s">
        <v>3</v>
      </c>
      <c r="L8" s="7"/>
    </row>
    <row r="9" spans="1:13">
      <c r="A9" s="22"/>
      <c r="B9" s="22"/>
      <c r="C9" s="30"/>
      <c r="D9" s="30"/>
      <c r="E9" s="30"/>
      <c r="F9" s="30"/>
      <c r="G9" s="30"/>
      <c r="H9" s="22"/>
      <c r="I9" s="22"/>
      <c r="J9" s="22"/>
      <c r="K9" s="22"/>
    </row>
    <row r="10" spans="1:13">
      <c r="A10" s="22"/>
      <c r="B10" s="23"/>
      <c r="C10" s="30"/>
      <c r="D10" s="30"/>
      <c r="E10" s="31"/>
      <c r="F10" s="31"/>
      <c r="G10" s="31"/>
      <c r="H10" s="22"/>
      <c r="I10" s="22"/>
      <c r="J10" s="22"/>
      <c r="K10" s="22"/>
    </row>
    <row r="11" spans="1:13" ht="31.5">
      <c r="A11" s="20">
        <v>1</v>
      </c>
      <c r="B11" s="8" t="s">
        <v>15</v>
      </c>
      <c r="C11" s="9" t="s">
        <v>14</v>
      </c>
      <c r="D11" s="9">
        <v>700</v>
      </c>
      <c r="E11" s="10">
        <v>5006.2299999999996</v>
      </c>
      <c r="F11" s="10">
        <v>4704</v>
      </c>
      <c r="G11" s="10">
        <v>4667</v>
      </c>
      <c r="H11" s="11">
        <f>ROUND(AVERAGE(E11:G11),2)</f>
        <v>4792.41</v>
      </c>
      <c r="I11" s="12">
        <f>STDEV(E11:G11)</f>
        <v>186.1</v>
      </c>
      <c r="J11" s="13">
        <f>I11/H11</f>
        <v>3.8800000000000001E-2</v>
      </c>
      <c r="K11" s="14">
        <f>ROUND(D11*H11,2)</f>
        <v>3354687</v>
      </c>
      <c r="L11" s="2"/>
      <c r="M11" s="2"/>
    </row>
    <row r="12" spans="1:13" ht="24.75" customHeight="1">
      <c r="A12" s="32" t="s">
        <v>7</v>
      </c>
      <c r="B12" s="33"/>
      <c r="C12" s="33"/>
      <c r="D12" s="33"/>
      <c r="E12" s="34"/>
      <c r="F12" s="34"/>
      <c r="G12" s="34"/>
      <c r="H12" s="34"/>
      <c r="I12" s="34"/>
      <c r="J12" s="35"/>
      <c r="K12" s="15">
        <f>SUM(K11:K11)</f>
        <v>3354687</v>
      </c>
      <c r="M12" s="2"/>
    </row>
    <row r="13" spans="1:13" ht="24.75" customHeight="1">
      <c r="A13" s="32" t="s">
        <v>20</v>
      </c>
      <c r="B13" s="34"/>
      <c r="C13" s="34"/>
      <c r="D13" s="34"/>
      <c r="E13" s="34"/>
      <c r="F13" s="34"/>
      <c r="G13" s="34"/>
      <c r="H13" s="34"/>
      <c r="I13" s="34"/>
      <c r="J13" s="35"/>
      <c r="K13" s="16">
        <f>K12*22/122</f>
        <v>604943.56000000006</v>
      </c>
    </row>
    <row r="14" spans="1:13" ht="28.5" customHeight="1">
      <c r="A14" s="36" t="s">
        <v>21</v>
      </c>
      <c r="B14" s="37"/>
      <c r="C14" s="37"/>
      <c r="D14" s="37"/>
      <c r="E14" s="37"/>
      <c r="F14" s="37"/>
      <c r="G14" s="37"/>
      <c r="H14" s="37"/>
      <c r="I14" s="37"/>
      <c r="J14" s="37"/>
      <c r="K14" s="38"/>
    </row>
    <row r="15" spans="1:13" ht="20.25" customHeight="1">
      <c r="A15" s="29" t="s">
        <v>4</v>
      </c>
      <c r="B15" s="29"/>
      <c r="C15" s="29"/>
      <c r="D15" s="29"/>
      <c r="E15" s="29"/>
      <c r="F15" s="29"/>
      <c r="G15" s="29"/>
      <c r="H15" s="29"/>
      <c r="I15" s="29"/>
      <c r="J15" s="29"/>
      <c r="K15" s="17"/>
    </row>
    <row r="16" spans="1:13" ht="57" customHeight="1">
      <c r="A16" s="21" t="s">
        <v>22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1" s="4" customFormat="1" ht="24.75" customHeight="1">
      <c r="A17" s="25"/>
      <c r="B17" s="25"/>
      <c r="C17" s="5"/>
      <c r="D17" s="5"/>
      <c r="E17" s="5"/>
      <c r="F17" s="5"/>
      <c r="G17" s="3"/>
      <c r="H17" s="18"/>
      <c r="I17" s="19"/>
      <c r="J17" s="19"/>
      <c r="K17" s="18"/>
    </row>
  </sheetData>
  <mergeCells count="22">
    <mergeCell ref="J1:K1"/>
    <mergeCell ref="A17:B17"/>
    <mergeCell ref="A2:K2"/>
    <mergeCell ref="A4:K4"/>
    <mergeCell ref="A5:K5"/>
    <mergeCell ref="A15:J15"/>
    <mergeCell ref="E8:E10"/>
    <mergeCell ref="F8:F10"/>
    <mergeCell ref="G8:G10"/>
    <mergeCell ref="C8:C10"/>
    <mergeCell ref="D8:D10"/>
    <mergeCell ref="A12:J12"/>
    <mergeCell ref="A13:J13"/>
    <mergeCell ref="A14:K14"/>
    <mergeCell ref="A7:K7"/>
    <mergeCell ref="A8:A10"/>
    <mergeCell ref="A16:K16"/>
    <mergeCell ref="B8:B10"/>
    <mergeCell ref="H8:H10"/>
    <mergeCell ref="I8:I10"/>
    <mergeCell ref="J8:J10"/>
    <mergeCell ref="K8:K10"/>
  </mergeCells>
  <pageMargins left="0.15748031496062992" right="0.15748031496062992" top="0.74803149606299213" bottom="0.74803149606299213" header="0.11811023622047245" footer="0.11811023622047245"/>
  <pageSetup paperSize="9" scale="8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4F92DFB2D7AE34AB5ED969045F7C917" ma:contentTypeVersion="0" ma:contentTypeDescription="Создание документа." ma:contentTypeScope="" ma:versionID="4d89572fb270f51fc91452b2fd3723d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2f955febea7e716b4e91cddba1711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F534B3-DA7F-4F7C-98DC-BEAAE91544C8}">
  <ds:schemaRefs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54D915E-0CA1-4912-9925-D46ABA1056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DAB9995-66EF-41B9-8A51-79A0B42D40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Для подписания</vt:lpstr>
      <vt:lpstr>'Для подписания'!Заголовки_для_печати</vt:lpstr>
      <vt:lpstr>'Для подписания'!Область_печати</vt:lpstr>
    </vt:vector>
  </TitlesOfParts>
  <Company>Kraftway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Потураева Людмила Алексеевна</dc:creator>
  <cp:lastModifiedBy>Пользователь Windows</cp:lastModifiedBy>
  <cp:lastPrinted>2026-02-02T06:42:51Z</cp:lastPrinted>
  <dcterms:created xsi:type="dcterms:W3CDTF">2017-01-20T07:05:27Z</dcterms:created>
  <dcterms:modified xsi:type="dcterms:W3CDTF">2026-02-02T07:00:00Z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0x010100A4F92DFB2D7AE34AB5ED969045F7C917</vt:lpwstr>
  </property>
</Properties>
</file>