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Обоснование НМЦД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<sst xmlns="http://schemas.openxmlformats.org/spreadsheetml/2006/main" count="313" uniqueCount="99">
  <si>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</si>
  <si>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</si>
  <si>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</si>
  <si>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</si>
  <si>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</si>
  <si>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Максимальное значение цены договора</t>
  </si>
  <si>
    <t>рублей</t>
  </si>
  <si>
    <t>ОДН</t>
  </si>
  <si>
    <t>НЕОДН</t>
  </si>
  <si>
    <t>№ п/п</t>
  </si>
  <si>
    <t>Наименование товара (работ, услуг)</t>
  </si>
  <si>
    <t>Объем поставки товара (работ, услуг)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</si>
  <si>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</si>
  <si>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</si>
  <si>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</si>
  <si>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</si>
  <si>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</si>
  <si>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</si>
  <si>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</si>
  <si>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</si>
  <si>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</si>
  <si>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</si>
  <si>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</si>
  <si>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</si>
  <si>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№022 от 05.02.2026</t>
  </si>
  <si>
    <t>б/н от 05.02.2026</t>
  </si>
  <si>
    <t>б/н от 18.02.2026</t>
  </si>
  <si>
    <t>Наименование ТРУ</t>
  </si>
  <si>
    <t>Применимо к оборудованию/модель:</t>
  </si>
  <si>
    <t>ед. изм.</t>
  </si>
  <si>
    <t>кол-во</t>
  </si>
  <si>
    <t>цена за ед., руб.</t>
  </si>
  <si>
    <t>стоимость, руб.</t>
  </si>
  <si>
    <t>Замена картриджа (включая поставку картриджа)</t>
  </si>
  <si>
    <t>Картридж Hi-Black (HB-PG-512) для Canon PIXMA MP240/260/480, Bk</t>
  </si>
  <si>
    <t>усл. ед.</t>
  </si>
  <si>
    <t>Картридж Hi-Black (HB-CL-446XL) для Canon PIXMA MG2440/2540, Color</t>
  </si>
  <si>
    <t>Картридж Hi-Black (HB-PG-445XL) для Canon PIXMA MG2440/MG2540, Bk</t>
  </si>
  <si>
    <t>TK-1178</t>
  </si>
  <si>
    <t>W1510X</t>
  </si>
  <si>
    <t xml:space="preserve">Заправка с заменой чипа </t>
  </si>
  <si>
    <t>Canon 725</t>
  </si>
  <si>
    <t>EP-27</t>
  </si>
  <si>
    <t>Q2612A</t>
  </si>
  <si>
    <t>Q5949A</t>
  </si>
  <si>
    <t>Q5949X</t>
  </si>
  <si>
    <t>CE285A</t>
  </si>
  <si>
    <t>CE505A</t>
  </si>
  <si>
    <t>TK-5230Bk,Y,C,M</t>
  </si>
  <si>
    <t>TK-1130</t>
  </si>
  <si>
    <t>TK-1200</t>
  </si>
  <si>
    <t>TK-1110</t>
  </si>
  <si>
    <t>TK-1120</t>
  </si>
  <si>
    <t>TK-170</t>
  </si>
  <si>
    <t>TL-5120</t>
  </si>
  <si>
    <t>TL-5120X</t>
  </si>
  <si>
    <t>SP 3710X</t>
  </si>
  <si>
    <t>SP 4500LE</t>
  </si>
  <si>
    <t>MLT-D109S</t>
  </si>
  <si>
    <t>106R01631/106R01632/106R01633/106R01634</t>
  </si>
  <si>
    <t>KX-FAT400A7</t>
  </si>
  <si>
    <t xml:space="preserve">Техническое обслуживание </t>
  </si>
  <si>
    <t xml:space="preserve">Canon i-SENSYS MF3010   </t>
  </si>
  <si>
    <t>Canon Laser Base MF3110  (3228)</t>
  </si>
  <si>
    <t>HP LJ 1010</t>
  </si>
  <si>
    <t>HP LJ 1022</t>
  </si>
  <si>
    <t>HP LJ 1320</t>
  </si>
  <si>
    <t>HP LJ M1132</t>
  </si>
  <si>
    <t>HP LJ P1102</t>
  </si>
  <si>
    <t>HP LJ P2035 (2055)</t>
  </si>
  <si>
    <t>Kyocera color P5021 cdn</t>
  </si>
  <si>
    <t>Kyocera ECOSYS M2030dn</t>
  </si>
  <si>
    <t>Kyocera ECOSYS M2235dn</t>
  </si>
  <si>
    <t>Kyocera ECOSYS M2040dn</t>
  </si>
  <si>
    <t>Kyocera FS-1040</t>
  </si>
  <si>
    <t>Kyocera FS-1125 MFP</t>
  </si>
  <si>
    <t>Kyocera P2135 dn</t>
  </si>
  <si>
    <t>Panasonic KX-MB1500</t>
  </si>
  <si>
    <t>Pantum BM5100ADN</t>
  </si>
  <si>
    <t>Ricoh SP 3710SF</t>
  </si>
  <si>
    <t>Ricoh SP 4510 SF</t>
  </si>
  <si>
    <t>Samsung  SCX 4300</t>
  </si>
  <si>
    <t>Xerox Phaser 6000</t>
  </si>
  <si>
    <t>Копир Kyocera TASKalfa 180</t>
  </si>
  <si>
    <t>Копир Kyocera KM-1620</t>
  </si>
  <si>
    <t>Копир Kyocera KM-1635</t>
  </si>
  <si>
    <t>Копир Kyocera KM- 5050</t>
  </si>
  <si>
    <t xml:space="preserve">Ремонт 1 категории сложности 
</t>
  </si>
  <si>
    <t xml:space="preserve">Ремонт 2 категории сложности </t>
  </si>
  <si>
    <t xml:space="preserve">Ремонт 3 категории сложности </t>
  </si>
  <si>
    <t>ИТОГО:</t>
  </si>
  <si>
    <t>Максимальное значение цены договора определено исходя из выделенных на закупку средств Заказчика.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</si>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</sst>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0"/>
    <numFmt numFmtId="181" formatCode="#\ ##0.00_р_."/>
    <numFmt numFmtId="182" formatCode="#\ ##0"/>
    <numFmt numFmtId="183" formatCode="#\ ##0.00"/>
    <numFmt numFmtId="184" formatCode="#\ ##0.0000"/>
  </numFmts>
  <fonts count="38">
    <font>
      <sz val="11"/>
      <color theme="1"/>
      <name val="Calibri"/>
      <charset val="134"/>
      <scheme val="minor"/>
    </font>
    <font>
      <sz val="9"/>
      <color theme="1"/>
      <name val="Times New Roman"/>
      <charset val="204"/>
    </font>
    <font>
      <sz val="8"/>
      <color theme="1"/>
      <name val="Times New Roman"/>
      <charset val="204"/>
    </font>
    <font>
      <sz val="8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name val="Times New Roman"/>
      <charset val="204"/>
    </font>
    <font>
      <b/>
      <sz val="12"/>
      <color theme="1"/>
      <name val="Times New Roman"/>
      <charset val="204"/>
    </font>
    <font>
      <b/>
      <sz val="11"/>
      <color indexed="4"/>
      <name val="Times New Roman"/>
      <charset val="204"/>
    </font>
    <font>
      <sz val="10"/>
      <color theme="1"/>
      <name val="Times New Roman"/>
      <charset val="204"/>
    </font>
    <font>
      <sz val="10"/>
      <name val="Times New Roman"/>
      <charset val="204"/>
    </font>
    <font>
      <b/>
      <sz val="10"/>
      <color indexed="4"/>
      <name val="Times New Roman"/>
      <charset val="204"/>
    </font>
    <font>
      <sz val="8"/>
      <color theme="0"/>
      <name val="Times New Roman"/>
      <charset val="204"/>
    </font>
    <font>
      <b/>
      <sz val="8"/>
      <color theme="1"/>
      <name val="Times New Roman"/>
      <charset val="204"/>
    </font>
    <font>
      <b/>
      <sz val="10"/>
      <name val="Times New Roman"/>
      <charset val="204"/>
    </font>
    <font>
      <sz val="11"/>
      <color indexed="2"/>
      <name val="Times New Roman"/>
      <charset val="204"/>
    </font>
    <font>
      <sz val="1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180" fontId="1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left" vertical="top" wrapText="1"/>
    </xf>
    <xf numFmtId="181" fontId="10" fillId="3" borderId="0" xfId="0" applyNumberFormat="1" applyFont="1" applyFill="1" applyAlignment="1">
      <alignment horizontal="center" vertical="top" wrapText="1"/>
    </xf>
    <xf numFmtId="181" fontId="9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82" fontId="2" fillId="0" borderId="0" xfId="0" applyNumberFormat="1" applyFont="1" applyAlignment="1">
      <alignment horizontal="center" vertical="top" wrapText="1"/>
    </xf>
    <xf numFmtId="181" fontId="2" fillId="0" borderId="0" xfId="0" applyNumberFormat="1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81" fontId="12" fillId="0" borderId="1" xfId="0" applyNumberFormat="1" applyFont="1" applyBorder="1" applyAlignment="1">
      <alignment horizontal="center" vertical="top" wrapText="1"/>
    </xf>
    <xf numFmtId="181" fontId="13" fillId="0" borderId="1" xfId="0" applyNumberFormat="1" applyFont="1" applyBorder="1" applyAlignment="1">
      <alignment horizontal="center" vertical="top" wrapText="1"/>
    </xf>
    <xf numFmtId="181" fontId="13" fillId="4" borderId="1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182" fontId="11" fillId="0" borderId="1" xfId="0" applyNumberFormat="1" applyFont="1" applyBorder="1" applyAlignment="1">
      <alignment horizontal="center" vertical="top" wrapText="1"/>
    </xf>
    <xf numFmtId="181" fontId="11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183" fontId="11" fillId="4" borderId="1" xfId="0" applyNumberFormat="1" applyFont="1" applyFill="1" applyBorder="1" applyAlignment="1">
      <alignment horizontal="right" vertical="top" wrapText="1"/>
    </xf>
    <xf numFmtId="183" fontId="11" fillId="4" borderId="1" xfId="0" applyNumberFormat="1" applyFont="1" applyFill="1" applyBorder="1" applyAlignment="1">
      <alignment horizontal="right" vertical="top" shrinkToFit="1"/>
    </xf>
    <xf numFmtId="183" fontId="11" fillId="5" borderId="1" xfId="0" applyNumberFormat="1" applyFont="1" applyFill="1" applyBorder="1" applyAlignment="1">
      <alignment horizontal="righ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81" fontId="4" fillId="0" borderId="0" xfId="0" applyNumberFormat="1" applyFont="1" applyAlignment="1">
      <alignment horizontal="center" vertical="top" wrapText="1"/>
    </xf>
    <xf numFmtId="183" fontId="11" fillId="5" borderId="1" xfId="0" applyNumberFormat="1" applyFont="1" applyFill="1" applyBorder="1" applyAlignment="1">
      <alignment horizontal="right" vertical="top" shrinkToFit="1"/>
    </xf>
    <xf numFmtId="183" fontId="11" fillId="0" borderId="1" xfId="0" applyNumberFormat="1" applyFont="1" applyBorder="1" applyAlignment="1">
      <alignment horizontal="right" vertical="top" wrapText="1"/>
    </xf>
    <xf numFmtId="183" fontId="11" fillId="0" borderId="1" xfId="0" applyNumberFormat="1" applyFont="1" applyBorder="1" applyAlignment="1">
      <alignment horizontal="right" vertical="top" shrinkToFit="1"/>
    </xf>
    <xf numFmtId="0" fontId="1" fillId="0" borderId="0" xfId="0" applyFont="1" applyAlignment="1">
      <alignment horizontal="right" vertical="top"/>
    </xf>
    <xf numFmtId="0" fontId="14" fillId="0" borderId="0" xfId="0" applyFont="1" applyAlignment="1">
      <alignment horizontal="center" vertical="top"/>
    </xf>
    <xf numFmtId="181" fontId="9" fillId="0" borderId="0" xfId="0" applyNumberFormat="1" applyFont="1" applyAlignment="1">
      <alignment horizontal="right" vertical="top" wrapText="1"/>
    </xf>
    <xf numFmtId="181" fontId="15" fillId="0" borderId="0" xfId="0" applyNumberFormat="1" applyFont="1" applyAlignment="1">
      <alignment horizontal="right" vertical="top" wrapText="1"/>
    </xf>
    <xf numFmtId="0" fontId="11" fillId="0" borderId="1" xfId="0" applyFont="1" applyBorder="1" applyAlignment="1">
      <alignment horizontal="center" vertical="top" shrinkToFit="1"/>
    </xf>
    <xf numFmtId="0" fontId="11" fillId="5" borderId="1" xfId="0" applyFont="1" applyFill="1" applyBorder="1" applyAlignment="1">
      <alignment horizontal="center" vertical="top" shrinkToFit="1"/>
    </xf>
    <xf numFmtId="183" fontId="5" fillId="0" borderId="1" xfId="0" applyNumberFormat="1" applyFont="1" applyBorder="1" applyAlignment="1">
      <alignment horizontal="right" vertical="top" shrinkToFit="1"/>
    </xf>
    <xf numFmtId="0" fontId="11" fillId="4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82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17" fillId="0" borderId="0" xfId="0" applyFont="1"/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0" applyFont="1" applyBorder="1" applyAlignment="1">
      <alignment horizontal="justify" vertical="top" wrapText="1"/>
    </xf>
    <xf numFmtId="0" fontId="6" fillId="0" borderId="6" xfId="0" applyFont="1" applyBorder="1" applyAlignment="1">
      <alignment horizontal="justify" vertical="top" wrapText="1"/>
    </xf>
    <xf numFmtId="0" fontId="18" fillId="5" borderId="5" xfId="0" applyFont="1" applyFill="1" applyBorder="1" applyAlignment="1">
      <alignment horizontal="justify" vertical="top" wrapText="1"/>
    </xf>
    <xf numFmtId="0" fontId="18" fillId="5" borderId="6" xfId="0" applyFont="1" applyFill="1" applyBorder="1" applyAlignment="1">
      <alignment horizontal="justify" vertical="top" wrapText="1"/>
    </xf>
    <xf numFmtId="0" fontId="18" fillId="0" borderId="5" xfId="0" applyFont="1" applyBorder="1" applyAlignment="1">
      <alignment horizontal="justify" vertical="top" wrapText="1"/>
    </xf>
    <xf numFmtId="0" fontId="18" fillId="0" borderId="6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8" fillId="0" borderId="0" xfId="0" applyFont="1" applyAlignment="1">
      <alignment horizontal="justify" vertical="top" wrapText="1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84" fontId="18" fillId="0" borderId="0" xfId="0" applyNumberFormat="1" applyFont="1" applyAlignment="1">
      <alignment vertical="top" wrapText="1"/>
    </xf>
    <xf numFmtId="183" fontId="16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horizontal="right"/>
    </xf>
    <xf numFmtId="0" fontId="17" fillId="0" borderId="7" xfId="0" applyFont="1" applyBorder="1" applyAlignment="1">
      <alignment horizontal="left"/>
    </xf>
    <xf numFmtId="0" fontId="6" fillId="0" borderId="7" xfId="0" applyFont="1" applyBorder="1" applyAlignment="1">
      <alignment horizontal="justify" vertical="top" wrapText="1"/>
    </xf>
    <xf numFmtId="0" fontId="18" fillId="5" borderId="7" xfId="0" applyFont="1" applyFill="1" applyBorder="1" applyAlignment="1">
      <alignment horizontal="justify" vertical="top" wrapText="1"/>
    </xf>
    <xf numFmtId="183" fontId="18" fillId="0" borderId="0" xfId="0" applyNumberFormat="1" applyFont="1" applyAlignment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FF66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74295</xdr:colOff>
      <xdr:row>144</xdr:row>
      <xdr:rowOff>998367</xdr:rowOff>
    </xdr:from>
    <xdr:to>
      <xdr:col>4</xdr:col>
      <xdr:colOff>228600</xdr:colOff>
      <xdr:row>144</xdr:row>
      <xdr:rowOff>1262136</xdr:rowOff>
    </xdr:to>
    <xdr:pic>
      <xdr:nvPicPr>
        <xdr:cNvPr id="8" name="Picture 390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562350" y="48455580"/>
          <a:ext cx="800735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146</xdr:row>
      <xdr:rowOff>211452</xdr:rowOff>
    </xdr:from>
    <xdr:to>
      <xdr:col>4</xdr:col>
      <xdr:colOff>495299</xdr:colOff>
      <xdr:row>146</xdr:row>
      <xdr:rowOff>563880</xdr:rowOff>
    </xdr:to>
    <xdr:pic>
      <xdr:nvPicPr>
        <xdr:cNvPr id="9" name="Picture 374"/>
        <xdr:cNvPicPr>
          <a:picLocks noChangeAspect="1" noChangeArrowheads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541395" y="49677955"/>
          <a:ext cx="1087755" cy="35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49822</xdr:colOff>
      <xdr:row>145</xdr:row>
      <xdr:rowOff>422036</xdr:rowOff>
    </xdr:from>
    <xdr:to>
      <xdr:col>5</xdr:col>
      <xdr:colOff>336185</xdr:colOff>
      <xdr:row>146</xdr:row>
      <xdr:rowOff>3809</xdr:rowOff>
    </xdr:to>
    <xdr:pic>
      <xdr:nvPicPr>
        <xdr:cNvPr id="10" name="Picture 1" descr="Расчет выборочной или несмещенной дисперсии"/>
        <xdr:cNvPicPr>
          <a:picLocks noChangeAspect="1" noChangeArrowheads="1"/>
        </xdr:cNvPicPr>
      </xdr:nvPicPr>
      <xdr:blipFill>
        <a:blip r:embed="rId3"/>
        <a:stretch>
          <a:fillRect/>
        </a:stretch>
      </xdr:blipFill>
      <xdr:spPr>
        <a:xfrm>
          <a:off x="3537585" y="49155350"/>
          <a:ext cx="1618615" cy="31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146</xdr:row>
      <xdr:rowOff>211452</xdr:rowOff>
    </xdr:from>
    <xdr:to>
      <xdr:col>4</xdr:col>
      <xdr:colOff>495299</xdr:colOff>
      <xdr:row>146</xdr:row>
      <xdr:rowOff>563880</xdr:rowOff>
    </xdr:to>
    <xdr:pic>
      <xdr:nvPicPr>
        <xdr:cNvPr id="11" name="Picture 374"/>
        <xdr:cNvPicPr>
          <a:picLocks noChangeAspect="1" noChangeArrowheads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541395" y="49677955"/>
          <a:ext cx="1087755" cy="351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9"/>
  <sheetViews>
    <sheetView tabSelected="1" zoomScale="85" zoomScaleNormal="85" topLeftCell="A129" workbookViewId="0">
      <selection activeCell="A142" sqref="A142:W142"/>
    </sheetView>
  </sheetViews>
  <sheetFormatPr defaultColWidth="9" defaultRowHeight="13.8"/>
  <cols>
    <col min="1" max="1" width="4.57407407407407" style="7" customWidth="1"/>
    <col min="2" max="2" width="14" style="7" customWidth="1"/>
    <col min="3" max="3" width="32.287037037037" style="7" customWidth="1"/>
    <col min="4" max="4" width="9.42592592592593" style="7" customWidth="1"/>
    <col min="5" max="6" width="10" style="7" customWidth="1"/>
    <col min="7" max="7" width="11" style="7" customWidth="1"/>
    <col min="8" max="8" width="10" style="7" customWidth="1"/>
    <col min="9" max="9" width="11" style="7" customWidth="1"/>
    <col min="10" max="10" width="10" style="7" customWidth="1"/>
    <col min="11" max="11" width="9.57407407407407" style="7" customWidth="1"/>
    <col min="12" max="12" width="7.42592592592593" style="7" hidden="1" customWidth="1"/>
    <col min="13" max="13" width="9.71296296296296" style="7" hidden="1" customWidth="1"/>
    <col min="14" max="14" width="7.42592592592593" style="7" hidden="1" customWidth="1"/>
    <col min="15" max="15" width="9.28703703703704" style="7" hidden="1" customWidth="1"/>
    <col min="16" max="16" width="7.42592592592593" style="7" hidden="1" customWidth="1"/>
    <col min="17" max="17" width="7.71296296296296" style="7" hidden="1" customWidth="1"/>
    <col min="18" max="18" width="10.712962962963" style="7" customWidth="1"/>
    <col min="19" max="19" width="10.5740740740741" style="7" customWidth="1"/>
    <col min="20" max="20" width="13.8518518518519" style="7" customWidth="1"/>
    <col min="21" max="21" width="11.8518518518519" style="7" customWidth="1"/>
    <col min="22" max="22" width="14.287037037037" style="7" customWidth="1"/>
    <col min="23" max="23" width="12.5740740740741" style="8" customWidth="1"/>
    <col min="24" max="24" width="10.5740740740741" style="7" customWidth="1"/>
    <col min="25" max="257" width="8.85185185185185" style="7"/>
    <col min="258" max="258" width="4.13888888888889" style="7" customWidth="1"/>
    <col min="259" max="259" width="30.4259259259259" style="7" customWidth="1"/>
    <col min="260" max="260" width="6.71296296296296" style="7" customWidth="1"/>
    <col min="261" max="261" width="10.1388888888889" style="7" customWidth="1"/>
    <col min="262" max="262" width="9.85185185185185" style="7" customWidth="1"/>
    <col min="263" max="263" width="11.5740740740741" style="7" customWidth="1"/>
    <col min="264" max="264" width="9.85185185185185" style="7" customWidth="1"/>
    <col min="265" max="265" width="11.4259259259259" style="7" customWidth="1"/>
    <col min="266" max="266" width="9.85185185185185" style="7" customWidth="1"/>
    <col min="267" max="267" width="11.287037037037" style="7" customWidth="1"/>
    <col min="268" max="268" width="9.85185185185185" style="7" customWidth="1"/>
    <col min="269" max="269" width="12" style="7" customWidth="1"/>
    <col min="270" max="270" width="9.85185185185185" style="7" customWidth="1"/>
    <col min="271" max="271" width="11.8518518518519" style="7" customWidth="1"/>
    <col min="272" max="272" width="9.85185185185185" style="7" customWidth="1"/>
    <col min="273" max="273" width="8.28703703703704" style="7" customWidth="1"/>
    <col min="274" max="274" width="11.5740740740741" style="7" customWidth="1"/>
    <col min="275" max="275" width="10" style="7" customWidth="1"/>
    <col min="276" max="276" width="12.4259259259259" style="7" customWidth="1"/>
    <col min="277" max="277" width="11" style="7" customWidth="1"/>
    <col min="278" max="513" width="8.85185185185185" style="7"/>
    <col min="514" max="514" width="4.13888888888889" style="7" customWidth="1"/>
    <col min="515" max="515" width="30.4259259259259" style="7" customWidth="1"/>
    <col min="516" max="516" width="6.71296296296296" style="7" customWidth="1"/>
    <col min="517" max="517" width="10.1388888888889" style="7" customWidth="1"/>
    <col min="518" max="518" width="9.85185185185185" style="7" customWidth="1"/>
    <col min="519" max="519" width="11.5740740740741" style="7" customWidth="1"/>
    <col min="520" max="520" width="9.85185185185185" style="7" customWidth="1"/>
    <col min="521" max="521" width="11.4259259259259" style="7" customWidth="1"/>
    <col min="522" max="522" width="9.85185185185185" style="7" customWidth="1"/>
    <col min="523" max="523" width="11.287037037037" style="7" customWidth="1"/>
    <col min="524" max="524" width="9.85185185185185" style="7" customWidth="1"/>
    <col min="525" max="525" width="12" style="7" customWidth="1"/>
    <col min="526" max="526" width="9.85185185185185" style="7" customWidth="1"/>
    <col min="527" max="527" width="11.8518518518519" style="7" customWidth="1"/>
    <col min="528" max="528" width="9.85185185185185" style="7" customWidth="1"/>
    <col min="529" max="529" width="8.28703703703704" style="7" customWidth="1"/>
    <col min="530" max="530" width="11.5740740740741" style="7" customWidth="1"/>
    <col min="531" max="531" width="10" style="7" customWidth="1"/>
    <col min="532" max="532" width="12.4259259259259" style="7" customWidth="1"/>
    <col min="533" max="533" width="11" style="7" customWidth="1"/>
    <col min="534" max="769" width="8.85185185185185" style="7"/>
    <col min="770" max="770" width="4.13888888888889" style="7" customWidth="1"/>
    <col min="771" max="771" width="30.4259259259259" style="7" customWidth="1"/>
    <col min="772" max="772" width="6.71296296296296" style="7" customWidth="1"/>
    <col min="773" max="773" width="10.1388888888889" style="7" customWidth="1"/>
    <col min="774" max="774" width="9.85185185185185" style="7" customWidth="1"/>
    <col min="775" max="775" width="11.5740740740741" style="7" customWidth="1"/>
    <col min="776" max="776" width="9.85185185185185" style="7" customWidth="1"/>
    <col min="777" max="777" width="11.4259259259259" style="7" customWidth="1"/>
    <col min="778" max="778" width="9.85185185185185" style="7" customWidth="1"/>
    <col min="779" max="779" width="11.287037037037" style="7" customWidth="1"/>
    <col min="780" max="780" width="9.85185185185185" style="7" customWidth="1"/>
    <col min="781" max="781" width="12" style="7" customWidth="1"/>
    <col min="782" max="782" width="9.85185185185185" style="7" customWidth="1"/>
    <col min="783" max="783" width="11.8518518518519" style="7" customWidth="1"/>
    <col min="784" max="784" width="9.85185185185185" style="7" customWidth="1"/>
    <col min="785" max="785" width="8.28703703703704" style="7" customWidth="1"/>
    <col min="786" max="786" width="11.5740740740741" style="7" customWidth="1"/>
    <col min="787" max="787" width="10" style="7" customWidth="1"/>
    <col min="788" max="788" width="12.4259259259259" style="7" customWidth="1"/>
    <col min="789" max="789" width="11" style="7" customWidth="1"/>
    <col min="790" max="1025" width="8.85185185185185" style="7"/>
    <col min="1026" max="1026" width="4.13888888888889" style="7" customWidth="1"/>
    <col min="1027" max="1027" width="30.4259259259259" style="7" customWidth="1"/>
    <col min="1028" max="1028" width="6.71296296296296" style="7" customWidth="1"/>
    <col min="1029" max="1029" width="10.1388888888889" style="7" customWidth="1"/>
    <col min="1030" max="1030" width="9.85185185185185" style="7" customWidth="1"/>
    <col min="1031" max="1031" width="11.5740740740741" style="7" customWidth="1"/>
    <col min="1032" max="1032" width="9.85185185185185" style="7" customWidth="1"/>
    <col min="1033" max="1033" width="11.4259259259259" style="7" customWidth="1"/>
    <col min="1034" max="1034" width="9.85185185185185" style="7" customWidth="1"/>
    <col min="1035" max="1035" width="11.287037037037" style="7" customWidth="1"/>
    <col min="1036" max="1036" width="9.85185185185185" style="7" customWidth="1"/>
    <col min="1037" max="1037" width="12" style="7" customWidth="1"/>
    <col min="1038" max="1038" width="9.85185185185185" style="7" customWidth="1"/>
    <col min="1039" max="1039" width="11.8518518518519" style="7" customWidth="1"/>
    <col min="1040" max="1040" width="9.85185185185185" style="7" customWidth="1"/>
    <col min="1041" max="1041" width="8.28703703703704" style="7" customWidth="1"/>
    <col min="1042" max="1042" width="11.5740740740741" style="7" customWidth="1"/>
    <col min="1043" max="1043" width="10" style="7" customWidth="1"/>
    <col min="1044" max="1044" width="12.4259259259259" style="7" customWidth="1"/>
    <col min="1045" max="1045" width="11" style="7" customWidth="1"/>
    <col min="1046" max="1281" width="8.85185185185185" style="7"/>
    <col min="1282" max="1282" width="4.13888888888889" style="7" customWidth="1"/>
    <col min="1283" max="1283" width="30.4259259259259" style="7" customWidth="1"/>
    <col min="1284" max="1284" width="6.71296296296296" style="7" customWidth="1"/>
    <col min="1285" max="1285" width="10.1388888888889" style="7" customWidth="1"/>
    <col min="1286" max="1286" width="9.85185185185185" style="7" customWidth="1"/>
    <col min="1287" max="1287" width="11.5740740740741" style="7" customWidth="1"/>
    <col min="1288" max="1288" width="9.85185185185185" style="7" customWidth="1"/>
    <col min="1289" max="1289" width="11.4259259259259" style="7" customWidth="1"/>
    <col min="1290" max="1290" width="9.85185185185185" style="7" customWidth="1"/>
    <col min="1291" max="1291" width="11.287037037037" style="7" customWidth="1"/>
    <col min="1292" max="1292" width="9.85185185185185" style="7" customWidth="1"/>
    <col min="1293" max="1293" width="12" style="7" customWidth="1"/>
    <col min="1294" max="1294" width="9.85185185185185" style="7" customWidth="1"/>
    <col min="1295" max="1295" width="11.8518518518519" style="7" customWidth="1"/>
    <col min="1296" max="1296" width="9.85185185185185" style="7" customWidth="1"/>
    <col min="1297" max="1297" width="8.28703703703704" style="7" customWidth="1"/>
    <col min="1298" max="1298" width="11.5740740740741" style="7" customWidth="1"/>
    <col min="1299" max="1299" width="10" style="7" customWidth="1"/>
    <col min="1300" max="1300" width="12.4259259259259" style="7" customWidth="1"/>
    <col min="1301" max="1301" width="11" style="7" customWidth="1"/>
    <col min="1302" max="1537" width="8.85185185185185" style="7"/>
    <col min="1538" max="1538" width="4.13888888888889" style="7" customWidth="1"/>
    <col min="1539" max="1539" width="30.4259259259259" style="7" customWidth="1"/>
    <col min="1540" max="1540" width="6.71296296296296" style="7" customWidth="1"/>
    <col min="1541" max="1541" width="10.1388888888889" style="7" customWidth="1"/>
    <col min="1542" max="1542" width="9.85185185185185" style="7" customWidth="1"/>
    <col min="1543" max="1543" width="11.5740740740741" style="7" customWidth="1"/>
    <col min="1544" max="1544" width="9.85185185185185" style="7" customWidth="1"/>
    <col min="1545" max="1545" width="11.4259259259259" style="7" customWidth="1"/>
    <col min="1546" max="1546" width="9.85185185185185" style="7" customWidth="1"/>
    <col min="1547" max="1547" width="11.287037037037" style="7" customWidth="1"/>
    <col min="1548" max="1548" width="9.85185185185185" style="7" customWidth="1"/>
    <col min="1549" max="1549" width="12" style="7" customWidth="1"/>
    <col min="1550" max="1550" width="9.85185185185185" style="7" customWidth="1"/>
    <col min="1551" max="1551" width="11.8518518518519" style="7" customWidth="1"/>
    <col min="1552" max="1552" width="9.85185185185185" style="7" customWidth="1"/>
    <col min="1553" max="1553" width="8.28703703703704" style="7" customWidth="1"/>
    <col min="1554" max="1554" width="11.5740740740741" style="7" customWidth="1"/>
    <col min="1555" max="1555" width="10" style="7" customWidth="1"/>
    <col min="1556" max="1556" width="12.4259259259259" style="7" customWidth="1"/>
    <col min="1557" max="1557" width="11" style="7" customWidth="1"/>
    <col min="1558" max="1793" width="8.85185185185185" style="7"/>
    <col min="1794" max="1794" width="4.13888888888889" style="7" customWidth="1"/>
    <col min="1795" max="1795" width="30.4259259259259" style="7" customWidth="1"/>
    <col min="1796" max="1796" width="6.71296296296296" style="7" customWidth="1"/>
    <col min="1797" max="1797" width="10.1388888888889" style="7" customWidth="1"/>
    <col min="1798" max="1798" width="9.85185185185185" style="7" customWidth="1"/>
    <col min="1799" max="1799" width="11.5740740740741" style="7" customWidth="1"/>
    <col min="1800" max="1800" width="9.85185185185185" style="7" customWidth="1"/>
    <col min="1801" max="1801" width="11.4259259259259" style="7" customWidth="1"/>
    <col min="1802" max="1802" width="9.85185185185185" style="7" customWidth="1"/>
    <col min="1803" max="1803" width="11.287037037037" style="7" customWidth="1"/>
    <col min="1804" max="1804" width="9.85185185185185" style="7" customWidth="1"/>
    <col min="1805" max="1805" width="12" style="7" customWidth="1"/>
    <col min="1806" max="1806" width="9.85185185185185" style="7" customWidth="1"/>
    <col min="1807" max="1807" width="11.8518518518519" style="7" customWidth="1"/>
    <col min="1808" max="1808" width="9.85185185185185" style="7" customWidth="1"/>
    <col min="1809" max="1809" width="8.28703703703704" style="7" customWidth="1"/>
    <col min="1810" max="1810" width="11.5740740740741" style="7" customWidth="1"/>
    <col min="1811" max="1811" width="10" style="7" customWidth="1"/>
    <col min="1812" max="1812" width="12.4259259259259" style="7" customWidth="1"/>
    <col min="1813" max="1813" width="11" style="7" customWidth="1"/>
    <col min="1814" max="2049" width="8.85185185185185" style="7"/>
    <col min="2050" max="2050" width="4.13888888888889" style="7" customWidth="1"/>
    <col min="2051" max="2051" width="30.4259259259259" style="7" customWidth="1"/>
    <col min="2052" max="2052" width="6.71296296296296" style="7" customWidth="1"/>
    <col min="2053" max="2053" width="10.1388888888889" style="7" customWidth="1"/>
    <col min="2054" max="2054" width="9.85185185185185" style="7" customWidth="1"/>
    <col min="2055" max="2055" width="11.5740740740741" style="7" customWidth="1"/>
    <col min="2056" max="2056" width="9.85185185185185" style="7" customWidth="1"/>
    <col min="2057" max="2057" width="11.4259259259259" style="7" customWidth="1"/>
    <col min="2058" max="2058" width="9.85185185185185" style="7" customWidth="1"/>
    <col min="2059" max="2059" width="11.287037037037" style="7" customWidth="1"/>
    <col min="2060" max="2060" width="9.85185185185185" style="7" customWidth="1"/>
    <col min="2061" max="2061" width="12" style="7" customWidth="1"/>
    <col min="2062" max="2062" width="9.85185185185185" style="7" customWidth="1"/>
    <col min="2063" max="2063" width="11.8518518518519" style="7" customWidth="1"/>
    <col min="2064" max="2064" width="9.85185185185185" style="7" customWidth="1"/>
    <col min="2065" max="2065" width="8.28703703703704" style="7" customWidth="1"/>
    <col min="2066" max="2066" width="11.5740740740741" style="7" customWidth="1"/>
    <col min="2067" max="2067" width="10" style="7" customWidth="1"/>
    <col min="2068" max="2068" width="12.4259259259259" style="7" customWidth="1"/>
    <col min="2069" max="2069" width="11" style="7" customWidth="1"/>
    <col min="2070" max="2305" width="8.85185185185185" style="7"/>
    <col min="2306" max="2306" width="4.13888888888889" style="7" customWidth="1"/>
    <col min="2307" max="2307" width="30.4259259259259" style="7" customWidth="1"/>
    <col min="2308" max="2308" width="6.71296296296296" style="7" customWidth="1"/>
    <col min="2309" max="2309" width="10.1388888888889" style="7" customWidth="1"/>
    <col min="2310" max="2310" width="9.85185185185185" style="7" customWidth="1"/>
    <col min="2311" max="2311" width="11.5740740740741" style="7" customWidth="1"/>
    <col min="2312" max="2312" width="9.85185185185185" style="7" customWidth="1"/>
    <col min="2313" max="2313" width="11.4259259259259" style="7" customWidth="1"/>
    <col min="2314" max="2314" width="9.85185185185185" style="7" customWidth="1"/>
    <col min="2315" max="2315" width="11.287037037037" style="7" customWidth="1"/>
    <col min="2316" max="2316" width="9.85185185185185" style="7" customWidth="1"/>
    <col min="2317" max="2317" width="12" style="7" customWidth="1"/>
    <col min="2318" max="2318" width="9.85185185185185" style="7" customWidth="1"/>
    <col min="2319" max="2319" width="11.8518518518519" style="7" customWidth="1"/>
    <col min="2320" max="2320" width="9.85185185185185" style="7" customWidth="1"/>
    <col min="2321" max="2321" width="8.28703703703704" style="7" customWidth="1"/>
    <col min="2322" max="2322" width="11.5740740740741" style="7" customWidth="1"/>
    <col min="2323" max="2323" width="10" style="7" customWidth="1"/>
    <col min="2324" max="2324" width="12.4259259259259" style="7" customWidth="1"/>
    <col min="2325" max="2325" width="11" style="7" customWidth="1"/>
    <col min="2326" max="2561" width="8.85185185185185" style="7"/>
    <col min="2562" max="2562" width="4.13888888888889" style="7" customWidth="1"/>
    <col min="2563" max="2563" width="30.4259259259259" style="7" customWidth="1"/>
    <col min="2564" max="2564" width="6.71296296296296" style="7" customWidth="1"/>
    <col min="2565" max="2565" width="10.1388888888889" style="7" customWidth="1"/>
    <col min="2566" max="2566" width="9.85185185185185" style="7" customWidth="1"/>
    <col min="2567" max="2567" width="11.5740740740741" style="7" customWidth="1"/>
    <col min="2568" max="2568" width="9.85185185185185" style="7" customWidth="1"/>
    <col min="2569" max="2569" width="11.4259259259259" style="7" customWidth="1"/>
    <col min="2570" max="2570" width="9.85185185185185" style="7" customWidth="1"/>
    <col min="2571" max="2571" width="11.287037037037" style="7" customWidth="1"/>
    <col min="2572" max="2572" width="9.85185185185185" style="7" customWidth="1"/>
    <col min="2573" max="2573" width="12" style="7" customWidth="1"/>
    <col min="2574" max="2574" width="9.85185185185185" style="7" customWidth="1"/>
    <col min="2575" max="2575" width="11.8518518518519" style="7" customWidth="1"/>
    <col min="2576" max="2576" width="9.85185185185185" style="7" customWidth="1"/>
    <col min="2577" max="2577" width="8.28703703703704" style="7" customWidth="1"/>
    <col min="2578" max="2578" width="11.5740740740741" style="7" customWidth="1"/>
    <col min="2579" max="2579" width="10" style="7" customWidth="1"/>
    <col min="2580" max="2580" width="12.4259259259259" style="7" customWidth="1"/>
    <col min="2581" max="2581" width="11" style="7" customWidth="1"/>
    <col min="2582" max="2817" width="8.85185185185185" style="7"/>
    <col min="2818" max="2818" width="4.13888888888889" style="7" customWidth="1"/>
    <col min="2819" max="2819" width="30.4259259259259" style="7" customWidth="1"/>
    <col min="2820" max="2820" width="6.71296296296296" style="7" customWidth="1"/>
    <col min="2821" max="2821" width="10.1388888888889" style="7" customWidth="1"/>
    <col min="2822" max="2822" width="9.85185185185185" style="7" customWidth="1"/>
    <col min="2823" max="2823" width="11.5740740740741" style="7" customWidth="1"/>
    <col min="2824" max="2824" width="9.85185185185185" style="7" customWidth="1"/>
    <col min="2825" max="2825" width="11.4259259259259" style="7" customWidth="1"/>
    <col min="2826" max="2826" width="9.85185185185185" style="7" customWidth="1"/>
    <col min="2827" max="2827" width="11.287037037037" style="7" customWidth="1"/>
    <col min="2828" max="2828" width="9.85185185185185" style="7" customWidth="1"/>
    <col min="2829" max="2829" width="12" style="7" customWidth="1"/>
    <col min="2830" max="2830" width="9.85185185185185" style="7" customWidth="1"/>
    <col min="2831" max="2831" width="11.8518518518519" style="7" customWidth="1"/>
    <col min="2832" max="2832" width="9.85185185185185" style="7" customWidth="1"/>
    <col min="2833" max="2833" width="8.28703703703704" style="7" customWidth="1"/>
    <col min="2834" max="2834" width="11.5740740740741" style="7" customWidth="1"/>
    <col min="2835" max="2835" width="10" style="7" customWidth="1"/>
    <col min="2836" max="2836" width="12.4259259259259" style="7" customWidth="1"/>
    <col min="2837" max="2837" width="11" style="7" customWidth="1"/>
    <col min="2838" max="3073" width="8.85185185185185" style="7"/>
    <col min="3074" max="3074" width="4.13888888888889" style="7" customWidth="1"/>
    <col min="3075" max="3075" width="30.4259259259259" style="7" customWidth="1"/>
    <col min="3076" max="3076" width="6.71296296296296" style="7" customWidth="1"/>
    <col min="3077" max="3077" width="10.1388888888889" style="7" customWidth="1"/>
    <col min="3078" max="3078" width="9.85185185185185" style="7" customWidth="1"/>
    <col min="3079" max="3079" width="11.5740740740741" style="7" customWidth="1"/>
    <col min="3080" max="3080" width="9.85185185185185" style="7" customWidth="1"/>
    <col min="3081" max="3081" width="11.4259259259259" style="7" customWidth="1"/>
    <col min="3082" max="3082" width="9.85185185185185" style="7" customWidth="1"/>
    <col min="3083" max="3083" width="11.287037037037" style="7" customWidth="1"/>
    <col min="3084" max="3084" width="9.85185185185185" style="7" customWidth="1"/>
    <col min="3085" max="3085" width="12" style="7" customWidth="1"/>
    <col min="3086" max="3086" width="9.85185185185185" style="7" customWidth="1"/>
    <col min="3087" max="3087" width="11.8518518518519" style="7" customWidth="1"/>
    <col min="3088" max="3088" width="9.85185185185185" style="7" customWidth="1"/>
    <col min="3089" max="3089" width="8.28703703703704" style="7" customWidth="1"/>
    <col min="3090" max="3090" width="11.5740740740741" style="7" customWidth="1"/>
    <col min="3091" max="3091" width="10" style="7" customWidth="1"/>
    <col min="3092" max="3092" width="12.4259259259259" style="7" customWidth="1"/>
    <col min="3093" max="3093" width="11" style="7" customWidth="1"/>
    <col min="3094" max="3329" width="8.85185185185185" style="7"/>
    <col min="3330" max="3330" width="4.13888888888889" style="7" customWidth="1"/>
    <col min="3331" max="3331" width="30.4259259259259" style="7" customWidth="1"/>
    <col min="3332" max="3332" width="6.71296296296296" style="7" customWidth="1"/>
    <col min="3333" max="3333" width="10.1388888888889" style="7" customWidth="1"/>
    <col min="3334" max="3334" width="9.85185185185185" style="7" customWidth="1"/>
    <col min="3335" max="3335" width="11.5740740740741" style="7" customWidth="1"/>
    <col min="3336" max="3336" width="9.85185185185185" style="7" customWidth="1"/>
    <col min="3337" max="3337" width="11.4259259259259" style="7" customWidth="1"/>
    <col min="3338" max="3338" width="9.85185185185185" style="7" customWidth="1"/>
    <col min="3339" max="3339" width="11.287037037037" style="7" customWidth="1"/>
    <col min="3340" max="3340" width="9.85185185185185" style="7" customWidth="1"/>
    <col min="3341" max="3341" width="12" style="7" customWidth="1"/>
    <col min="3342" max="3342" width="9.85185185185185" style="7" customWidth="1"/>
    <col min="3343" max="3343" width="11.8518518518519" style="7" customWidth="1"/>
    <col min="3344" max="3344" width="9.85185185185185" style="7" customWidth="1"/>
    <col min="3345" max="3345" width="8.28703703703704" style="7" customWidth="1"/>
    <col min="3346" max="3346" width="11.5740740740741" style="7" customWidth="1"/>
    <col min="3347" max="3347" width="10" style="7" customWidth="1"/>
    <col min="3348" max="3348" width="12.4259259259259" style="7" customWidth="1"/>
    <col min="3349" max="3349" width="11" style="7" customWidth="1"/>
    <col min="3350" max="3585" width="8.85185185185185" style="7"/>
    <col min="3586" max="3586" width="4.13888888888889" style="7" customWidth="1"/>
    <col min="3587" max="3587" width="30.4259259259259" style="7" customWidth="1"/>
    <col min="3588" max="3588" width="6.71296296296296" style="7" customWidth="1"/>
    <col min="3589" max="3589" width="10.1388888888889" style="7" customWidth="1"/>
    <col min="3590" max="3590" width="9.85185185185185" style="7" customWidth="1"/>
    <col min="3591" max="3591" width="11.5740740740741" style="7" customWidth="1"/>
    <col min="3592" max="3592" width="9.85185185185185" style="7" customWidth="1"/>
    <col min="3593" max="3593" width="11.4259259259259" style="7" customWidth="1"/>
    <col min="3594" max="3594" width="9.85185185185185" style="7" customWidth="1"/>
    <col min="3595" max="3595" width="11.287037037037" style="7" customWidth="1"/>
    <col min="3596" max="3596" width="9.85185185185185" style="7" customWidth="1"/>
    <col min="3597" max="3597" width="12" style="7" customWidth="1"/>
    <col min="3598" max="3598" width="9.85185185185185" style="7" customWidth="1"/>
    <col min="3599" max="3599" width="11.8518518518519" style="7" customWidth="1"/>
    <col min="3600" max="3600" width="9.85185185185185" style="7" customWidth="1"/>
    <col min="3601" max="3601" width="8.28703703703704" style="7" customWidth="1"/>
    <col min="3602" max="3602" width="11.5740740740741" style="7" customWidth="1"/>
    <col min="3603" max="3603" width="10" style="7" customWidth="1"/>
    <col min="3604" max="3604" width="12.4259259259259" style="7" customWidth="1"/>
    <col min="3605" max="3605" width="11" style="7" customWidth="1"/>
    <col min="3606" max="3841" width="8.85185185185185" style="7"/>
    <col min="3842" max="3842" width="4.13888888888889" style="7" customWidth="1"/>
    <col min="3843" max="3843" width="30.4259259259259" style="7" customWidth="1"/>
    <col min="3844" max="3844" width="6.71296296296296" style="7" customWidth="1"/>
    <col min="3845" max="3845" width="10.1388888888889" style="7" customWidth="1"/>
    <col min="3846" max="3846" width="9.85185185185185" style="7" customWidth="1"/>
    <col min="3847" max="3847" width="11.5740740740741" style="7" customWidth="1"/>
    <col min="3848" max="3848" width="9.85185185185185" style="7" customWidth="1"/>
    <col min="3849" max="3849" width="11.4259259259259" style="7" customWidth="1"/>
    <col min="3850" max="3850" width="9.85185185185185" style="7" customWidth="1"/>
    <col min="3851" max="3851" width="11.287037037037" style="7" customWidth="1"/>
    <col min="3852" max="3852" width="9.85185185185185" style="7" customWidth="1"/>
    <col min="3853" max="3853" width="12" style="7" customWidth="1"/>
    <col min="3854" max="3854" width="9.85185185185185" style="7" customWidth="1"/>
    <col min="3855" max="3855" width="11.8518518518519" style="7" customWidth="1"/>
    <col min="3856" max="3856" width="9.85185185185185" style="7" customWidth="1"/>
    <col min="3857" max="3857" width="8.28703703703704" style="7" customWidth="1"/>
    <col min="3858" max="3858" width="11.5740740740741" style="7" customWidth="1"/>
    <col min="3859" max="3859" width="10" style="7" customWidth="1"/>
    <col min="3860" max="3860" width="12.4259259259259" style="7" customWidth="1"/>
    <col min="3861" max="3861" width="11" style="7" customWidth="1"/>
    <col min="3862" max="4097" width="8.85185185185185" style="7"/>
    <col min="4098" max="4098" width="4.13888888888889" style="7" customWidth="1"/>
    <col min="4099" max="4099" width="30.4259259259259" style="7" customWidth="1"/>
    <col min="4100" max="4100" width="6.71296296296296" style="7" customWidth="1"/>
    <col min="4101" max="4101" width="10.1388888888889" style="7" customWidth="1"/>
    <col min="4102" max="4102" width="9.85185185185185" style="7" customWidth="1"/>
    <col min="4103" max="4103" width="11.5740740740741" style="7" customWidth="1"/>
    <col min="4104" max="4104" width="9.85185185185185" style="7" customWidth="1"/>
    <col min="4105" max="4105" width="11.4259259259259" style="7" customWidth="1"/>
    <col min="4106" max="4106" width="9.85185185185185" style="7" customWidth="1"/>
    <col min="4107" max="4107" width="11.287037037037" style="7" customWidth="1"/>
    <col min="4108" max="4108" width="9.85185185185185" style="7" customWidth="1"/>
    <col min="4109" max="4109" width="12" style="7" customWidth="1"/>
    <col min="4110" max="4110" width="9.85185185185185" style="7" customWidth="1"/>
    <col min="4111" max="4111" width="11.8518518518519" style="7" customWidth="1"/>
    <col min="4112" max="4112" width="9.85185185185185" style="7" customWidth="1"/>
    <col min="4113" max="4113" width="8.28703703703704" style="7" customWidth="1"/>
    <col min="4114" max="4114" width="11.5740740740741" style="7" customWidth="1"/>
    <col min="4115" max="4115" width="10" style="7" customWidth="1"/>
    <col min="4116" max="4116" width="12.4259259259259" style="7" customWidth="1"/>
    <col min="4117" max="4117" width="11" style="7" customWidth="1"/>
    <col min="4118" max="4353" width="8.85185185185185" style="7"/>
    <col min="4354" max="4354" width="4.13888888888889" style="7" customWidth="1"/>
    <col min="4355" max="4355" width="30.4259259259259" style="7" customWidth="1"/>
    <col min="4356" max="4356" width="6.71296296296296" style="7" customWidth="1"/>
    <col min="4357" max="4357" width="10.1388888888889" style="7" customWidth="1"/>
    <col min="4358" max="4358" width="9.85185185185185" style="7" customWidth="1"/>
    <col min="4359" max="4359" width="11.5740740740741" style="7" customWidth="1"/>
    <col min="4360" max="4360" width="9.85185185185185" style="7" customWidth="1"/>
    <col min="4361" max="4361" width="11.4259259259259" style="7" customWidth="1"/>
    <col min="4362" max="4362" width="9.85185185185185" style="7" customWidth="1"/>
    <col min="4363" max="4363" width="11.287037037037" style="7" customWidth="1"/>
    <col min="4364" max="4364" width="9.85185185185185" style="7" customWidth="1"/>
    <col min="4365" max="4365" width="12" style="7" customWidth="1"/>
    <col min="4366" max="4366" width="9.85185185185185" style="7" customWidth="1"/>
    <col min="4367" max="4367" width="11.8518518518519" style="7" customWidth="1"/>
    <col min="4368" max="4368" width="9.85185185185185" style="7" customWidth="1"/>
    <col min="4369" max="4369" width="8.28703703703704" style="7" customWidth="1"/>
    <col min="4370" max="4370" width="11.5740740740741" style="7" customWidth="1"/>
    <col min="4371" max="4371" width="10" style="7" customWidth="1"/>
    <col min="4372" max="4372" width="12.4259259259259" style="7" customWidth="1"/>
    <col min="4373" max="4373" width="11" style="7" customWidth="1"/>
    <col min="4374" max="4609" width="8.85185185185185" style="7"/>
    <col min="4610" max="4610" width="4.13888888888889" style="7" customWidth="1"/>
    <col min="4611" max="4611" width="30.4259259259259" style="7" customWidth="1"/>
    <col min="4612" max="4612" width="6.71296296296296" style="7" customWidth="1"/>
    <col min="4613" max="4613" width="10.1388888888889" style="7" customWidth="1"/>
    <col min="4614" max="4614" width="9.85185185185185" style="7" customWidth="1"/>
    <col min="4615" max="4615" width="11.5740740740741" style="7" customWidth="1"/>
    <col min="4616" max="4616" width="9.85185185185185" style="7" customWidth="1"/>
    <col min="4617" max="4617" width="11.4259259259259" style="7" customWidth="1"/>
    <col min="4618" max="4618" width="9.85185185185185" style="7" customWidth="1"/>
    <col min="4619" max="4619" width="11.287037037037" style="7" customWidth="1"/>
    <col min="4620" max="4620" width="9.85185185185185" style="7" customWidth="1"/>
    <col min="4621" max="4621" width="12" style="7" customWidth="1"/>
    <col min="4622" max="4622" width="9.85185185185185" style="7" customWidth="1"/>
    <col min="4623" max="4623" width="11.8518518518519" style="7" customWidth="1"/>
    <col min="4624" max="4624" width="9.85185185185185" style="7" customWidth="1"/>
    <col min="4625" max="4625" width="8.28703703703704" style="7" customWidth="1"/>
    <col min="4626" max="4626" width="11.5740740740741" style="7" customWidth="1"/>
    <col min="4627" max="4627" width="10" style="7" customWidth="1"/>
    <col min="4628" max="4628" width="12.4259259259259" style="7" customWidth="1"/>
    <col min="4629" max="4629" width="11" style="7" customWidth="1"/>
    <col min="4630" max="4865" width="8.85185185185185" style="7"/>
    <col min="4866" max="4866" width="4.13888888888889" style="7" customWidth="1"/>
    <col min="4867" max="4867" width="30.4259259259259" style="7" customWidth="1"/>
    <col min="4868" max="4868" width="6.71296296296296" style="7" customWidth="1"/>
    <col min="4869" max="4869" width="10.1388888888889" style="7" customWidth="1"/>
    <col min="4870" max="4870" width="9.85185185185185" style="7" customWidth="1"/>
    <col min="4871" max="4871" width="11.5740740740741" style="7" customWidth="1"/>
    <col min="4872" max="4872" width="9.85185185185185" style="7" customWidth="1"/>
    <col min="4873" max="4873" width="11.4259259259259" style="7" customWidth="1"/>
    <col min="4874" max="4874" width="9.85185185185185" style="7" customWidth="1"/>
    <col min="4875" max="4875" width="11.287037037037" style="7" customWidth="1"/>
    <col min="4876" max="4876" width="9.85185185185185" style="7" customWidth="1"/>
    <col min="4877" max="4877" width="12" style="7" customWidth="1"/>
    <col min="4878" max="4878" width="9.85185185185185" style="7" customWidth="1"/>
    <col min="4879" max="4879" width="11.8518518518519" style="7" customWidth="1"/>
    <col min="4880" max="4880" width="9.85185185185185" style="7" customWidth="1"/>
    <col min="4881" max="4881" width="8.28703703703704" style="7" customWidth="1"/>
    <col min="4882" max="4882" width="11.5740740740741" style="7" customWidth="1"/>
    <col min="4883" max="4883" width="10" style="7" customWidth="1"/>
    <col min="4884" max="4884" width="12.4259259259259" style="7" customWidth="1"/>
    <col min="4885" max="4885" width="11" style="7" customWidth="1"/>
    <col min="4886" max="5121" width="8.85185185185185" style="7"/>
    <col min="5122" max="5122" width="4.13888888888889" style="7" customWidth="1"/>
    <col min="5123" max="5123" width="30.4259259259259" style="7" customWidth="1"/>
    <col min="5124" max="5124" width="6.71296296296296" style="7" customWidth="1"/>
    <col min="5125" max="5125" width="10.1388888888889" style="7" customWidth="1"/>
    <col min="5126" max="5126" width="9.85185185185185" style="7" customWidth="1"/>
    <col min="5127" max="5127" width="11.5740740740741" style="7" customWidth="1"/>
    <col min="5128" max="5128" width="9.85185185185185" style="7" customWidth="1"/>
    <col min="5129" max="5129" width="11.4259259259259" style="7" customWidth="1"/>
    <col min="5130" max="5130" width="9.85185185185185" style="7" customWidth="1"/>
    <col min="5131" max="5131" width="11.287037037037" style="7" customWidth="1"/>
    <col min="5132" max="5132" width="9.85185185185185" style="7" customWidth="1"/>
    <col min="5133" max="5133" width="12" style="7" customWidth="1"/>
    <col min="5134" max="5134" width="9.85185185185185" style="7" customWidth="1"/>
    <col min="5135" max="5135" width="11.8518518518519" style="7" customWidth="1"/>
    <col min="5136" max="5136" width="9.85185185185185" style="7" customWidth="1"/>
    <col min="5137" max="5137" width="8.28703703703704" style="7" customWidth="1"/>
    <col min="5138" max="5138" width="11.5740740740741" style="7" customWidth="1"/>
    <col min="5139" max="5139" width="10" style="7" customWidth="1"/>
    <col min="5140" max="5140" width="12.4259259259259" style="7" customWidth="1"/>
    <col min="5141" max="5141" width="11" style="7" customWidth="1"/>
    <col min="5142" max="5377" width="8.85185185185185" style="7"/>
    <col min="5378" max="5378" width="4.13888888888889" style="7" customWidth="1"/>
    <col min="5379" max="5379" width="30.4259259259259" style="7" customWidth="1"/>
    <col min="5380" max="5380" width="6.71296296296296" style="7" customWidth="1"/>
    <col min="5381" max="5381" width="10.1388888888889" style="7" customWidth="1"/>
    <col min="5382" max="5382" width="9.85185185185185" style="7" customWidth="1"/>
    <col min="5383" max="5383" width="11.5740740740741" style="7" customWidth="1"/>
    <col min="5384" max="5384" width="9.85185185185185" style="7" customWidth="1"/>
    <col min="5385" max="5385" width="11.4259259259259" style="7" customWidth="1"/>
    <col min="5386" max="5386" width="9.85185185185185" style="7" customWidth="1"/>
    <col min="5387" max="5387" width="11.287037037037" style="7" customWidth="1"/>
    <col min="5388" max="5388" width="9.85185185185185" style="7" customWidth="1"/>
    <col min="5389" max="5389" width="12" style="7" customWidth="1"/>
    <col min="5390" max="5390" width="9.85185185185185" style="7" customWidth="1"/>
    <col min="5391" max="5391" width="11.8518518518519" style="7" customWidth="1"/>
    <col min="5392" max="5392" width="9.85185185185185" style="7" customWidth="1"/>
    <col min="5393" max="5393" width="8.28703703703704" style="7" customWidth="1"/>
    <col min="5394" max="5394" width="11.5740740740741" style="7" customWidth="1"/>
    <col min="5395" max="5395" width="10" style="7" customWidth="1"/>
    <col min="5396" max="5396" width="12.4259259259259" style="7" customWidth="1"/>
    <col min="5397" max="5397" width="11" style="7" customWidth="1"/>
    <col min="5398" max="5633" width="8.85185185185185" style="7"/>
    <col min="5634" max="5634" width="4.13888888888889" style="7" customWidth="1"/>
    <col min="5635" max="5635" width="30.4259259259259" style="7" customWidth="1"/>
    <col min="5636" max="5636" width="6.71296296296296" style="7" customWidth="1"/>
    <col min="5637" max="5637" width="10.1388888888889" style="7" customWidth="1"/>
    <col min="5638" max="5638" width="9.85185185185185" style="7" customWidth="1"/>
    <col min="5639" max="5639" width="11.5740740740741" style="7" customWidth="1"/>
    <col min="5640" max="5640" width="9.85185185185185" style="7" customWidth="1"/>
    <col min="5641" max="5641" width="11.4259259259259" style="7" customWidth="1"/>
    <col min="5642" max="5642" width="9.85185185185185" style="7" customWidth="1"/>
    <col min="5643" max="5643" width="11.287037037037" style="7" customWidth="1"/>
    <col min="5644" max="5644" width="9.85185185185185" style="7" customWidth="1"/>
    <col min="5645" max="5645" width="12" style="7" customWidth="1"/>
    <col min="5646" max="5646" width="9.85185185185185" style="7" customWidth="1"/>
    <col min="5647" max="5647" width="11.8518518518519" style="7" customWidth="1"/>
    <col min="5648" max="5648" width="9.85185185185185" style="7" customWidth="1"/>
    <col min="5649" max="5649" width="8.28703703703704" style="7" customWidth="1"/>
    <col min="5650" max="5650" width="11.5740740740741" style="7" customWidth="1"/>
    <col min="5651" max="5651" width="10" style="7" customWidth="1"/>
    <col min="5652" max="5652" width="12.4259259259259" style="7" customWidth="1"/>
    <col min="5653" max="5653" width="11" style="7" customWidth="1"/>
    <col min="5654" max="5889" width="8.85185185185185" style="7"/>
    <col min="5890" max="5890" width="4.13888888888889" style="7" customWidth="1"/>
    <col min="5891" max="5891" width="30.4259259259259" style="7" customWidth="1"/>
    <col min="5892" max="5892" width="6.71296296296296" style="7" customWidth="1"/>
    <col min="5893" max="5893" width="10.1388888888889" style="7" customWidth="1"/>
    <col min="5894" max="5894" width="9.85185185185185" style="7" customWidth="1"/>
    <col min="5895" max="5895" width="11.5740740740741" style="7" customWidth="1"/>
    <col min="5896" max="5896" width="9.85185185185185" style="7" customWidth="1"/>
    <col min="5897" max="5897" width="11.4259259259259" style="7" customWidth="1"/>
    <col min="5898" max="5898" width="9.85185185185185" style="7" customWidth="1"/>
    <col min="5899" max="5899" width="11.287037037037" style="7" customWidth="1"/>
    <col min="5900" max="5900" width="9.85185185185185" style="7" customWidth="1"/>
    <col min="5901" max="5901" width="12" style="7" customWidth="1"/>
    <col min="5902" max="5902" width="9.85185185185185" style="7" customWidth="1"/>
    <col min="5903" max="5903" width="11.8518518518519" style="7" customWidth="1"/>
    <col min="5904" max="5904" width="9.85185185185185" style="7" customWidth="1"/>
    <col min="5905" max="5905" width="8.28703703703704" style="7" customWidth="1"/>
    <col min="5906" max="5906" width="11.5740740740741" style="7" customWidth="1"/>
    <col min="5907" max="5907" width="10" style="7" customWidth="1"/>
    <col min="5908" max="5908" width="12.4259259259259" style="7" customWidth="1"/>
    <col min="5909" max="5909" width="11" style="7" customWidth="1"/>
    <col min="5910" max="6145" width="8.85185185185185" style="7"/>
    <col min="6146" max="6146" width="4.13888888888889" style="7" customWidth="1"/>
    <col min="6147" max="6147" width="30.4259259259259" style="7" customWidth="1"/>
    <col min="6148" max="6148" width="6.71296296296296" style="7" customWidth="1"/>
    <col min="6149" max="6149" width="10.1388888888889" style="7" customWidth="1"/>
    <col min="6150" max="6150" width="9.85185185185185" style="7" customWidth="1"/>
    <col min="6151" max="6151" width="11.5740740740741" style="7" customWidth="1"/>
    <col min="6152" max="6152" width="9.85185185185185" style="7" customWidth="1"/>
    <col min="6153" max="6153" width="11.4259259259259" style="7" customWidth="1"/>
    <col min="6154" max="6154" width="9.85185185185185" style="7" customWidth="1"/>
    <col min="6155" max="6155" width="11.287037037037" style="7" customWidth="1"/>
    <col min="6156" max="6156" width="9.85185185185185" style="7" customWidth="1"/>
    <col min="6157" max="6157" width="12" style="7" customWidth="1"/>
    <col min="6158" max="6158" width="9.85185185185185" style="7" customWidth="1"/>
    <col min="6159" max="6159" width="11.8518518518519" style="7" customWidth="1"/>
    <col min="6160" max="6160" width="9.85185185185185" style="7" customWidth="1"/>
    <col min="6161" max="6161" width="8.28703703703704" style="7" customWidth="1"/>
    <col min="6162" max="6162" width="11.5740740740741" style="7" customWidth="1"/>
    <col min="6163" max="6163" width="10" style="7" customWidth="1"/>
    <col min="6164" max="6164" width="12.4259259259259" style="7" customWidth="1"/>
    <col min="6165" max="6165" width="11" style="7" customWidth="1"/>
    <col min="6166" max="6401" width="8.85185185185185" style="7"/>
    <col min="6402" max="6402" width="4.13888888888889" style="7" customWidth="1"/>
    <col min="6403" max="6403" width="30.4259259259259" style="7" customWidth="1"/>
    <col min="6404" max="6404" width="6.71296296296296" style="7" customWidth="1"/>
    <col min="6405" max="6405" width="10.1388888888889" style="7" customWidth="1"/>
    <col min="6406" max="6406" width="9.85185185185185" style="7" customWidth="1"/>
    <col min="6407" max="6407" width="11.5740740740741" style="7" customWidth="1"/>
    <col min="6408" max="6408" width="9.85185185185185" style="7" customWidth="1"/>
    <col min="6409" max="6409" width="11.4259259259259" style="7" customWidth="1"/>
    <col min="6410" max="6410" width="9.85185185185185" style="7" customWidth="1"/>
    <col min="6411" max="6411" width="11.287037037037" style="7" customWidth="1"/>
    <col min="6412" max="6412" width="9.85185185185185" style="7" customWidth="1"/>
    <col min="6413" max="6413" width="12" style="7" customWidth="1"/>
    <col min="6414" max="6414" width="9.85185185185185" style="7" customWidth="1"/>
    <col min="6415" max="6415" width="11.8518518518519" style="7" customWidth="1"/>
    <col min="6416" max="6416" width="9.85185185185185" style="7" customWidth="1"/>
    <col min="6417" max="6417" width="8.28703703703704" style="7" customWidth="1"/>
    <col min="6418" max="6418" width="11.5740740740741" style="7" customWidth="1"/>
    <col min="6419" max="6419" width="10" style="7" customWidth="1"/>
    <col min="6420" max="6420" width="12.4259259259259" style="7" customWidth="1"/>
    <col min="6421" max="6421" width="11" style="7" customWidth="1"/>
    <col min="6422" max="6657" width="8.85185185185185" style="7"/>
    <col min="6658" max="6658" width="4.13888888888889" style="7" customWidth="1"/>
    <col min="6659" max="6659" width="30.4259259259259" style="7" customWidth="1"/>
    <col min="6660" max="6660" width="6.71296296296296" style="7" customWidth="1"/>
    <col min="6661" max="6661" width="10.1388888888889" style="7" customWidth="1"/>
    <col min="6662" max="6662" width="9.85185185185185" style="7" customWidth="1"/>
    <col min="6663" max="6663" width="11.5740740740741" style="7" customWidth="1"/>
    <col min="6664" max="6664" width="9.85185185185185" style="7" customWidth="1"/>
    <col min="6665" max="6665" width="11.4259259259259" style="7" customWidth="1"/>
    <col min="6666" max="6666" width="9.85185185185185" style="7" customWidth="1"/>
    <col min="6667" max="6667" width="11.287037037037" style="7" customWidth="1"/>
    <col min="6668" max="6668" width="9.85185185185185" style="7" customWidth="1"/>
    <col min="6669" max="6669" width="12" style="7" customWidth="1"/>
    <col min="6670" max="6670" width="9.85185185185185" style="7" customWidth="1"/>
    <col min="6671" max="6671" width="11.8518518518519" style="7" customWidth="1"/>
    <col min="6672" max="6672" width="9.85185185185185" style="7" customWidth="1"/>
    <col min="6673" max="6673" width="8.28703703703704" style="7" customWidth="1"/>
    <col min="6674" max="6674" width="11.5740740740741" style="7" customWidth="1"/>
    <col min="6675" max="6675" width="10" style="7" customWidth="1"/>
    <col min="6676" max="6676" width="12.4259259259259" style="7" customWidth="1"/>
    <col min="6677" max="6677" width="11" style="7" customWidth="1"/>
    <col min="6678" max="6913" width="8.85185185185185" style="7"/>
    <col min="6914" max="6914" width="4.13888888888889" style="7" customWidth="1"/>
    <col min="6915" max="6915" width="30.4259259259259" style="7" customWidth="1"/>
    <col min="6916" max="6916" width="6.71296296296296" style="7" customWidth="1"/>
    <col min="6917" max="6917" width="10.1388888888889" style="7" customWidth="1"/>
    <col min="6918" max="6918" width="9.85185185185185" style="7" customWidth="1"/>
    <col min="6919" max="6919" width="11.5740740740741" style="7" customWidth="1"/>
    <col min="6920" max="6920" width="9.85185185185185" style="7" customWidth="1"/>
    <col min="6921" max="6921" width="11.4259259259259" style="7" customWidth="1"/>
    <col min="6922" max="6922" width="9.85185185185185" style="7" customWidth="1"/>
    <col min="6923" max="6923" width="11.287037037037" style="7" customWidth="1"/>
    <col min="6924" max="6924" width="9.85185185185185" style="7" customWidth="1"/>
    <col min="6925" max="6925" width="12" style="7" customWidth="1"/>
    <col min="6926" max="6926" width="9.85185185185185" style="7" customWidth="1"/>
    <col min="6927" max="6927" width="11.8518518518519" style="7" customWidth="1"/>
    <col min="6928" max="6928" width="9.85185185185185" style="7" customWidth="1"/>
    <col min="6929" max="6929" width="8.28703703703704" style="7" customWidth="1"/>
    <col min="6930" max="6930" width="11.5740740740741" style="7" customWidth="1"/>
    <col min="6931" max="6931" width="10" style="7" customWidth="1"/>
    <col min="6932" max="6932" width="12.4259259259259" style="7" customWidth="1"/>
    <col min="6933" max="6933" width="11" style="7" customWidth="1"/>
    <col min="6934" max="7169" width="8.85185185185185" style="7"/>
    <col min="7170" max="7170" width="4.13888888888889" style="7" customWidth="1"/>
    <col min="7171" max="7171" width="30.4259259259259" style="7" customWidth="1"/>
    <col min="7172" max="7172" width="6.71296296296296" style="7" customWidth="1"/>
    <col min="7173" max="7173" width="10.1388888888889" style="7" customWidth="1"/>
    <col min="7174" max="7174" width="9.85185185185185" style="7" customWidth="1"/>
    <col min="7175" max="7175" width="11.5740740740741" style="7" customWidth="1"/>
    <col min="7176" max="7176" width="9.85185185185185" style="7" customWidth="1"/>
    <col min="7177" max="7177" width="11.4259259259259" style="7" customWidth="1"/>
    <col min="7178" max="7178" width="9.85185185185185" style="7" customWidth="1"/>
    <col min="7179" max="7179" width="11.287037037037" style="7" customWidth="1"/>
    <col min="7180" max="7180" width="9.85185185185185" style="7" customWidth="1"/>
    <col min="7181" max="7181" width="12" style="7" customWidth="1"/>
    <col min="7182" max="7182" width="9.85185185185185" style="7" customWidth="1"/>
    <col min="7183" max="7183" width="11.8518518518519" style="7" customWidth="1"/>
    <col min="7184" max="7184" width="9.85185185185185" style="7" customWidth="1"/>
    <col min="7185" max="7185" width="8.28703703703704" style="7" customWidth="1"/>
    <col min="7186" max="7186" width="11.5740740740741" style="7" customWidth="1"/>
    <col min="7187" max="7187" width="10" style="7" customWidth="1"/>
    <col min="7188" max="7188" width="12.4259259259259" style="7" customWidth="1"/>
    <col min="7189" max="7189" width="11" style="7" customWidth="1"/>
    <col min="7190" max="7425" width="8.85185185185185" style="7"/>
    <col min="7426" max="7426" width="4.13888888888889" style="7" customWidth="1"/>
    <col min="7427" max="7427" width="30.4259259259259" style="7" customWidth="1"/>
    <col min="7428" max="7428" width="6.71296296296296" style="7" customWidth="1"/>
    <col min="7429" max="7429" width="10.1388888888889" style="7" customWidth="1"/>
    <col min="7430" max="7430" width="9.85185185185185" style="7" customWidth="1"/>
    <col min="7431" max="7431" width="11.5740740740741" style="7" customWidth="1"/>
    <col min="7432" max="7432" width="9.85185185185185" style="7" customWidth="1"/>
    <col min="7433" max="7433" width="11.4259259259259" style="7" customWidth="1"/>
    <col min="7434" max="7434" width="9.85185185185185" style="7" customWidth="1"/>
    <col min="7435" max="7435" width="11.287037037037" style="7" customWidth="1"/>
    <col min="7436" max="7436" width="9.85185185185185" style="7" customWidth="1"/>
    <col min="7437" max="7437" width="12" style="7" customWidth="1"/>
    <col min="7438" max="7438" width="9.85185185185185" style="7" customWidth="1"/>
    <col min="7439" max="7439" width="11.8518518518519" style="7" customWidth="1"/>
    <col min="7440" max="7440" width="9.85185185185185" style="7" customWidth="1"/>
    <col min="7441" max="7441" width="8.28703703703704" style="7" customWidth="1"/>
    <col min="7442" max="7442" width="11.5740740740741" style="7" customWidth="1"/>
    <col min="7443" max="7443" width="10" style="7" customWidth="1"/>
    <col min="7444" max="7444" width="12.4259259259259" style="7" customWidth="1"/>
    <col min="7445" max="7445" width="11" style="7" customWidth="1"/>
    <col min="7446" max="7681" width="8.85185185185185" style="7"/>
    <col min="7682" max="7682" width="4.13888888888889" style="7" customWidth="1"/>
    <col min="7683" max="7683" width="30.4259259259259" style="7" customWidth="1"/>
    <col min="7684" max="7684" width="6.71296296296296" style="7" customWidth="1"/>
    <col min="7685" max="7685" width="10.1388888888889" style="7" customWidth="1"/>
    <col min="7686" max="7686" width="9.85185185185185" style="7" customWidth="1"/>
    <col min="7687" max="7687" width="11.5740740740741" style="7" customWidth="1"/>
    <col min="7688" max="7688" width="9.85185185185185" style="7" customWidth="1"/>
    <col min="7689" max="7689" width="11.4259259259259" style="7" customWidth="1"/>
    <col min="7690" max="7690" width="9.85185185185185" style="7" customWidth="1"/>
    <col min="7691" max="7691" width="11.287037037037" style="7" customWidth="1"/>
    <col min="7692" max="7692" width="9.85185185185185" style="7" customWidth="1"/>
    <col min="7693" max="7693" width="12" style="7" customWidth="1"/>
    <col min="7694" max="7694" width="9.85185185185185" style="7" customWidth="1"/>
    <col min="7695" max="7695" width="11.8518518518519" style="7" customWidth="1"/>
    <col min="7696" max="7696" width="9.85185185185185" style="7" customWidth="1"/>
    <col min="7697" max="7697" width="8.28703703703704" style="7" customWidth="1"/>
    <col min="7698" max="7698" width="11.5740740740741" style="7" customWidth="1"/>
    <col min="7699" max="7699" width="10" style="7" customWidth="1"/>
    <col min="7700" max="7700" width="12.4259259259259" style="7" customWidth="1"/>
    <col min="7701" max="7701" width="11" style="7" customWidth="1"/>
    <col min="7702" max="7937" width="8.85185185185185" style="7"/>
    <col min="7938" max="7938" width="4.13888888888889" style="7" customWidth="1"/>
    <col min="7939" max="7939" width="30.4259259259259" style="7" customWidth="1"/>
    <col min="7940" max="7940" width="6.71296296296296" style="7" customWidth="1"/>
    <col min="7941" max="7941" width="10.1388888888889" style="7" customWidth="1"/>
    <col min="7942" max="7942" width="9.85185185185185" style="7" customWidth="1"/>
    <col min="7943" max="7943" width="11.5740740740741" style="7" customWidth="1"/>
    <col min="7944" max="7944" width="9.85185185185185" style="7" customWidth="1"/>
    <col min="7945" max="7945" width="11.4259259259259" style="7" customWidth="1"/>
    <col min="7946" max="7946" width="9.85185185185185" style="7" customWidth="1"/>
    <col min="7947" max="7947" width="11.287037037037" style="7" customWidth="1"/>
    <col min="7948" max="7948" width="9.85185185185185" style="7" customWidth="1"/>
    <col min="7949" max="7949" width="12" style="7" customWidth="1"/>
    <col min="7950" max="7950" width="9.85185185185185" style="7" customWidth="1"/>
    <col min="7951" max="7951" width="11.8518518518519" style="7" customWidth="1"/>
    <col min="7952" max="7952" width="9.85185185185185" style="7" customWidth="1"/>
    <col min="7953" max="7953" width="8.28703703703704" style="7" customWidth="1"/>
    <col min="7954" max="7954" width="11.5740740740741" style="7" customWidth="1"/>
    <col min="7955" max="7955" width="10" style="7" customWidth="1"/>
    <col min="7956" max="7956" width="12.4259259259259" style="7" customWidth="1"/>
    <col min="7957" max="7957" width="11" style="7" customWidth="1"/>
    <col min="7958" max="8193" width="8.85185185185185" style="7"/>
    <col min="8194" max="8194" width="4.13888888888889" style="7" customWidth="1"/>
    <col min="8195" max="8195" width="30.4259259259259" style="7" customWidth="1"/>
    <col min="8196" max="8196" width="6.71296296296296" style="7" customWidth="1"/>
    <col min="8197" max="8197" width="10.1388888888889" style="7" customWidth="1"/>
    <col min="8198" max="8198" width="9.85185185185185" style="7" customWidth="1"/>
    <col min="8199" max="8199" width="11.5740740740741" style="7" customWidth="1"/>
    <col min="8200" max="8200" width="9.85185185185185" style="7" customWidth="1"/>
    <col min="8201" max="8201" width="11.4259259259259" style="7" customWidth="1"/>
    <col min="8202" max="8202" width="9.85185185185185" style="7" customWidth="1"/>
    <col min="8203" max="8203" width="11.287037037037" style="7" customWidth="1"/>
    <col min="8204" max="8204" width="9.85185185185185" style="7" customWidth="1"/>
    <col min="8205" max="8205" width="12" style="7" customWidth="1"/>
    <col min="8206" max="8206" width="9.85185185185185" style="7" customWidth="1"/>
    <col min="8207" max="8207" width="11.8518518518519" style="7" customWidth="1"/>
    <col min="8208" max="8208" width="9.85185185185185" style="7" customWidth="1"/>
    <col min="8209" max="8209" width="8.28703703703704" style="7" customWidth="1"/>
    <col min="8210" max="8210" width="11.5740740740741" style="7" customWidth="1"/>
    <col min="8211" max="8211" width="10" style="7" customWidth="1"/>
    <col min="8212" max="8212" width="12.4259259259259" style="7" customWidth="1"/>
    <col min="8213" max="8213" width="11" style="7" customWidth="1"/>
    <col min="8214" max="8449" width="8.85185185185185" style="7"/>
    <col min="8450" max="8450" width="4.13888888888889" style="7" customWidth="1"/>
    <col min="8451" max="8451" width="30.4259259259259" style="7" customWidth="1"/>
    <col min="8452" max="8452" width="6.71296296296296" style="7" customWidth="1"/>
    <col min="8453" max="8453" width="10.1388888888889" style="7" customWidth="1"/>
    <col min="8454" max="8454" width="9.85185185185185" style="7" customWidth="1"/>
    <col min="8455" max="8455" width="11.5740740740741" style="7" customWidth="1"/>
    <col min="8456" max="8456" width="9.85185185185185" style="7" customWidth="1"/>
    <col min="8457" max="8457" width="11.4259259259259" style="7" customWidth="1"/>
    <col min="8458" max="8458" width="9.85185185185185" style="7" customWidth="1"/>
    <col min="8459" max="8459" width="11.287037037037" style="7" customWidth="1"/>
    <col min="8460" max="8460" width="9.85185185185185" style="7" customWidth="1"/>
    <col min="8461" max="8461" width="12" style="7" customWidth="1"/>
    <col min="8462" max="8462" width="9.85185185185185" style="7" customWidth="1"/>
    <col min="8463" max="8463" width="11.8518518518519" style="7" customWidth="1"/>
    <col min="8464" max="8464" width="9.85185185185185" style="7" customWidth="1"/>
    <col min="8465" max="8465" width="8.28703703703704" style="7" customWidth="1"/>
    <col min="8466" max="8466" width="11.5740740740741" style="7" customWidth="1"/>
    <col min="8467" max="8467" width="10" style="7" customWidth="1"/>
    <col min="8468" max="8468" width="12.4259259259259" style="7" customWidth="1"/>
    <col min="8469" max="8469" width="11" style="7" customWidth="1"/>
    <col min="8470" max="8705" width="8.85185185185185" style="7"/>
    <col min="8706" max="8706" width="4.13888888888889" style="7" customWidth="1"/>
    <col min="8707" max="8707" width="30.4259259259259" style="7" customWidth="1"/>
    <col min="8708" max="8708" width="6.71296296296296" style="7" customWidth="1"/>
    <col min="8709" max="8709" width="10.1388888888889" style="7" customWidth="1"/>
    <col min="8710" max="8710" width="9.85185185185185" style="7" customWidth="1"/>
    <col min="8711" max="8711" width="11.5740740740741" style="7" customWidth="1"/>
    <col min="8712" max="8712" width="9.85185185185185" style="7" customWidth="1"/>
    <col min="8713" max="8713" width="11.4259259259259" style="7" customWidth="1"/>
    <col min="8714" max="8714" width="9.85185185185185" style="7" customWidth="1"/>
    <col min="8715" max="8715" width="11.287037037037" style="7" customWidth="1"/>
    <col min="8716" max="8716" width="9.85185185185185" style="7" customWidth="1"/>
    <col min="8717" max="8717" width="12" style="7" customWidth="1"/>
    <col min="8718" max="8718" width="9.85185185185185" style="7" customWidth="1"/>
    <col min="8719" max="8719" width="11.8518518518519" style="7" customWidth="1"/>
    <col min="8720" max="8720" width="9.85185185185185" style="7" customWidth="1"/>
    <col min="8721" max="8721" width="8.28703703703704" style="7" customWidth="1"/>
    <col min="8722" max="8722" width="11.5740740740741" style="7" customWidth="1"/>
    <col min="8723" max="8723" width="10" style="7" customWidth="1"/>
    <col min="8724" max="8724" width="12.4259259259259" style="7" customWidth="1"/>
    <col min="8725" max="8725" width="11" style="7" customWidth="1"/>
    <col min="8726" max="8961" width="8.85185185185185" style="7"/>
    <col min="8962" max="8962" width="4.13888888888889" style="7" customWidth="1"/>
    <col min="8963" max="8963" width="30.4259259259259" style="7" customWidth="1"/>
    <col min="8964" max="8964" width="6.71296296296296" style="7" customWidth="1"/>
    <col min="8965" max="8965" width="10.1388888888889" style="7" customWidth="1"/>
    <col min="8966" max="8966" width="9.85185185185185" style="7" customWidth="1"/>
    <col min="8967" max="8967" width="11.5740740740741" style="7" customWidth="1"/>
    <col min="8968" max="8968" width="9.85185185185185" style="7" customWidth="1"/>
    <col min="8969" max="8969" width="11.4259259259259" style="7" customWidth="1"/>
    <col min="8970" max="8970" width="9.85185185185185" style="7" customWidth="1"/>
    <col min="8971" max="8971" width="11.287037037037" style="7" customWidth="1"/>
    <col min="8972" max="8972" width="9.85185185185185" style="7" customWidth="1"/>
    <col min="8973" max="8973" width="12" style="7" customWidth="1"/>
    <col min="8974" max="8974" width="9.85185185185185" style="7" customWidth="1"/>
    <col min="8975" max="8975" width="11.8518518518519" style="7" customWidth="1"/>
    <col min="8976" max="8976" width="9.85185185185185" style="7" customWidth="1"/>
    <col min="8977" max="8977" width="8.28703703703704" style="7" customWidth="1"/>
    <col min="8978" max="8978" width="11.5740740740741" style="7" customWidth="1"/>
    <col min="8979" max="8979" width="10" style="7" customWidth="1"/>
    <col min="8980" max="8980" width="12.4259259259259" style="7" customWidth="1"/>
    <col min="8981" max="8981" width="11" style="7" customWidth="1"/>
    <col min="8982" max="9217" width="8.85185185185185" style="7"/>
    <col min="9218" max="9218" width="4.13888888888889" style="7" customWidth="1"/>
    <col min="9219" max="9219" width="30.4259259259259" style="7" customWidth="1"/>
    <col min="9220" max="9220" width="6.71296296296296" style="7" customWidth="1"/>
    <col min="9221" max="9221" width="10.1388888888889" style="7" customWidth="1"/>
    <col min="9222" max="9222" width="9.85185185185185" style="7" customWidth="1"/>
    <col min="9223" max="9223" width="11.5740740740741" style="7" customWidth="1"/>
    <col min="9224" max="9224" width="9.85185185185185" style="7" customWidth="1"/>
    <col min="9225" max="9225" width="11.4259259259259" style="7" customWidth="1"/>
    <col min="9226" max="9226" width="9.85185185185185" style="7" customWidth="1"/>
    <col min="9227" max="9227" width="11.287037037037" style="7" customWidth="1"/>
    <col min="9228" max="9228" width="9.85185185185185" style="7" customWidth="1"/>
    <col min="9229" max="9229" width="12" style="7" customWidth="1"/>
    <col min="9230" max="9230" width="9.85185185185185" style="7" customWidth="1"/>
    <col min="9231" max="9231" width="11.8518518518519" style="7" customWidth="1"/>
    <col min="9232" max="9232" width="9.85185185185185" style="7" customWidth="1"/>
    <col min="9233" max="9233" width="8.28703703703704" style="7" customWidth="1"/>
    <col min="9234" max="9234" width="11.5740740740741" style="7" customWidth="1"/>
    <col min="9235" max="9235" width="10" style="7" customWidth="1"/>
    <col min="9236" max="9236" width="12.4259259259259" style="7" customWidth="1"/>
    <col min="9237" max="9237" width="11" style="7" customWidth="1"/>
    <col min="9238" max="9473" width="8.85185185185185" style="7"/>
    <col min="9474" max="9474" width="4.13888888888889" style="7" customWidth="1"/>
    <col min="9475" max="9475" width="30.4259259259259" style="7" customWidth="1"/>
    <col min="9476" max="9476" width="6.71296296296296" style="7" customWidth="1"/>
    <col min="9477" max="9477" width="10.1388888888889" style="7" customWidth="1"/>
    <col min="9478" max="9478" width="9.85185185185185" style="7" customWidth="1"/>
    <col min="9479" max="9479" width="11.5740740740741" style="7" customWidth="1"/>
    <col min="9480" max="9480" width="9.85185185185185" style="7" customWidth="1"/>
    <col min="9481" max="9481" width="11.4259259259259" style="7" customWidth="1"/>
    <col min="9482" max="9482" width="9.85185185185185" style="7" customWidth="1"/>
    <col min="9483" max="9483" width="11.287037037037" style="7" customWidth="1"/>
    <col min="9484" max="9484" width="9.85185185185185" style="7" customWidth="1"/>
    <col min="9485" max="9485" width="12" style="7" customWidth="1"/>
    <col min="9486" max="9486" width="9.85185185185185" style="7" customWidth="1"/>
    <col min="9487" max="9487" width="11.8518518518519" style="7" customWidth="1"/>
    <col min="9488" max="9488" width="9.85185185185185" style="7" customWidth="1"/>
    <col min="9489" max="9489" width="8.28703703703704" style="7" customWidth="1"/>
    <col min="9490" max="9490" width="11.5740740740741" style="7" customWidth="1"/>
    <col min="9491" max="9491" width="10" style="7" customWidth="1"/>
    <col min="9492" max="9492" width="12.4259259259259" style="7" customWidth="1"/>
    <col min="9493" max="9493" width="11" style="7" customWidth="1"/>
    <col min="9494" max="9729" width="8.85185185185185" style="7"/>
    <col min="9730" max="9730" width="4.13888888888889" style="7" customWidth="1"/>
    <col min="9731" max="9731" width="30.4259259259259" style="7" customWidth="1"/>
    <col min="9732" max="9732" width="6.71296296296296" style="7" customWidth="1"/>
    <col min="9733" max="9733" width="10.1388888888889" style="7" customWidth="1"/>
    <col min="9734" max="9734" width="9.85185185185185" style="7" customWidth="1"/>
    <col min="9735" max="9735" width="11.5740740740741" style="7" customWidth="1"/>
    <col min="9736" max="9736" width="9.85185185185185" style="7" customWidth="1"/>
    <col min="9737" max="9737" width="11.4259259259259" style="7" customWidth="1"/>
    <col min="9738" max="9738" width="9.85185185185185" style="7" customWidth="1"/>
    <col min="9739" max="9739" width="11.287037037037" style="7" customWidth="1"/>
    <col min="9740" max="9740" width="9.85185185185185" style="7" customWidth="1"/>
    <col min="9741" max="9741" width="12" style="7" customWidth="1"/>
    <col min="9742" max="9742" width="9.85185185185185" style="7" customWidth="1"/>
    <col min="9743" max="9743" width="11.8518518518519" style="7" customWidth="1"/>
    <col min="9744" max="9744" width="9.85185185185185" style="7" customWidth="1"/>
    <col min="9745" max="9745" width="8.28703703703704" style="7" customWidth="1"/>
    <col min="9746" max="9746" width="11.5740740740741" style="7" customWidth="1"/>
    <col min="9747" max="9747" width="10" style="7" customWidth="1"/>
    <col min="9748" max="9748" width="12.4259259259259" style="7" customWidth="1"/>
    <col min="9749" max="9749" width="11" style="7" customWidth="1"/>
    <col min="9750" max="9985" width="8.85185185185185" style="7"/>
    <col min="9986" max="9986" width="4.13888888888889" style="7" customWidth="1"/>
    <col min="9987" max="9987" width="30.4259259259259" style="7" customWidth="1"/>
    <col min="9988" max="9988" width="6.71296296296296" style="7" customWidth="1"/>
    <col min="9989" max="9989" width="10.1388888888889" style="7" customWidth="1"/>
    <col min="9990" max="9990" width="9.85185185185185" style="7" customWidth="1"/>
    <col min="9991" max="9991" width="11.5740740740741" style="7" customWidth="1"/>
    <col min="9992" max="9992" width="9.85185185185185" style="7" customWidth="1"/>
    <col min="9993" max="9993" width="11.4259259259259" style="7" customWidth="1"/>
    <col min="9994" max="9994" width="9.85185185185185" style="7" customWidth="1"/>
    <col min="9995" max="9995" width="11.287037037037" style="7" customWidth="1"/>
    <col min="9996" max="9996" width="9.85185185185185" style="7" customWidth="1"/>
    <col min="9997" max="9997" width="12" style="7" customWidth="1"/>
    <col min="9998" max="9998" width="9.85185185185185" style="7" customWidth="1"/>
    <col min="9999" max="9999" width="11.8518518518519" style="7" customWidth="1"/>
    <col min="10000" max="10000" width="9.85185185185185" style="7" customWidth="1"/>
    <col min="10001" max="10001" width="8.28703703703704" style="7" customWidth="1"/>
    <col min="10002" max="10002" width="11.5740740740741" style="7" customWidth="1"/>
    <col min="10003" max="10003" width="10" style="7" customWidth="1"/>
    <col min="10004" max="10004" width="12.4259259259259" style="7" customWidth="1"/>
    <col min="10005" max="10005" width="11" style="7" customWidth="1"/>
    <col min="10006" max="10241" width="8.85185185185185" style="7"/>
    <col min="10242" max="10242" width="4.13888888888889" style="7" customWidth="1"/>
    <col min="10243" max="10243" width="30.4259259259259" style="7" customWidth="1"/>
    <col min="10244" max="10244" width="6.71296296296296" style="7" customWidth="1"/>
    <col min="10245" max="10245" width="10.1388888888889" style="7" customWidth="1"/>
    <col min="10246" max="10246" width="9.85185185185185" style="7" customWidth="1"/>
    <col min="10247" max="10247" width="11.5740740740741" style="7" customWidth="1"/>
    <col min="10248" max="10248" width="9.85185185185185" style="7" customWidth="1"/>
    <col min="10249" max="10249" width="11.4259259259259" style="7" customWidth="1"/>
    <col min="10250" max="10250" width="9.85185185185185" style="7" customWidth="1"/>
    <col min="10251" max="10251" width="11.287037037037" style="7" customWidth="1"/>
    <col min="10252" max="10252" width="9.85185185185185" style="7" customWidth="1"/>
    <col min="10253" max="10253" width="12" style="7" customWidth="1"/>
    <col min="10254" max="10254" width="9.85185185185185" style="7" customWidth="1"/>
    <col min="10255" max="10255" width="11.8518518518519" style="7" customWidth="1"/>
    <col min="10256" max="10256" width="9.85185185185185" style="7" customWidth="1"/>
    <col min="10257" max="10257" width="8.28703703703704" style="7" customWidth="1"/>
    <col min="10258" max="10258" width="11.5740740740741" style="7" customWidth="1"/>
    <col min="10259" max="10259" width="10" style="7" customWidth="1"/>
    <col min="10260" max="10260" width="12.4259259259259" style="7" customWidth="1"/>
    <col min="10261" max="10261" width="11" style="7" customWidth="1"/>
    <col min="10262" max="10497" width="8.85185185185185" style="7"/>
    <col min="10498" max="10498" width="4.13888888888889" style="7" customWidth="1"/>
    <col min="10499" max="10499" width="30.4259259259259" style="7" customWidth="1"/>
    <col min="10500" max="10500" width="6.71296296296296" style="7" customWidth="1"/>
    <col min="10501" max="10501" width="10.1388888888889" style="7" customWidth="1"/>
    <col min="10502" max="10502" width="9.85185185185185" style="7" customWidth="1"/>
    <col min="10503" max="10503" width="11.5740740740741" style="7" customWidth="1"/>
    <col min="10504" max="10504" width="9.85185185185185" style="7" customWidth="1"/>
    <col min="10505" max="10505" width="11.4259259259259" style="7" customWidth="1"/>
    <col min="10506" max="10506" width="9.85185185185185" style="7" customWidth="1"/>
    <col min="10507" max="10507" width="11.287037037037" style="7" customWidth="1"/>
    <col min="10508" max="10508" width="9.85185185185185" style="7" customWidth="1"/>
    <col min="10509" max="10509" width="12" style="7" customWidth="1"/>
    <col min="10510" max="10510" width="9.85185185185185" style="7" customWidth="1"/>
    <col min="10511" max="10511" width="11.8518518518519" style="7" customWidth="1"/>
    <col min="10512" max="10512" width="9.85185185185185" style="7" customWidth="1"/>
    <col min="10513" max="10513" width="8.28703703703704" style="7" customWidth="1"/>
    <col min="10514" max="10514" width="11.5740740740741" style="7" customWidth="1"/>
    <col min="10515" max="10515" width="10" style="7" customWidth="1"/>
    <col min="10516" max="10516" width="12.4259259259259" style="7" customWidth="1"/>
    <col min="10517" max="10517" width="11" style="7" customWidth="1"/>
    <col min="10518" max="10753" width="8.85185185185185" style="7"/>
    <col min="10754" max="10754" width="4.13888888888889" style="7" customWidth="1"/>
    <col min="10755" max="10755" width="30.4259259259259" style="7" customWidth="1"/>
    <col min="10756" max="10756" width="6.71296296296296" style="7" customWidth="1"/>
    <col min="10757" max="10757" width="10.1388888888889" style="7" customWidth="1"/>
    <col min="10758" max="10758" width="9.85185185185185" style="7" customWidth="1"/>
    <col min="10759" max="10759" width="11.5740740740741" style="7" customWidth="1"/>
    <col min="10760" max="10760" width="9.85185185185185" style="7" customWidth="1"/>
    <col min="10761" max="10761" width="11.4259259259259" style="7" customWidth="1"/>
    <col min="10762" max="10762" width="9.85185185185185" style="7" customWidth="1"/>
    <col min="10763" max="10763" width="11.287037037037" style="7" customWidth="1"/>
    <col min="10764" max="10764" width="9.85185185185185" style="7" customWidth="1"/>
    <col min="10765" max="10765" width="12" style="7" customWidth="1"/>
    <col min="10766" max="10766" width="9.85185185185185" style="7" customWidth="1"/>
    <col min="10767" max="10767" width="11.8518518518519" style="7" customWidth="1"/>
    <col min="10768" max="10768" width="9.85185185185185" style="7" customWidth="1"/>
    <col min="10769" max="10769" width="8.28703703703704" style="7" customWidth="1"/>
    <col min="10770" max="10770" width="11.5740740740741" style="7" customWidth="1"/>
    <col min="10771" max="10771" width="10" style="7" customWidth="1"/>
    <col min="10772" max="10772" width="12.4259259259259" style="7" customWidth="1"/>
    <col min="10773" max="10773" width="11" style="7" customWidth="1"/>
    <col min="10774" max="11009" width="8.85185185185185" style="7"/>
    <col min="11010" max="11010" width="4.13888888888889" style="7" customWidth="1"/>
    <col min="11011" max="11011" width="30.4259259259259" style="7" customWidth="1"/>
    <col min="11012" max="11012" width="6.71296296296296" style="7" customWidth="1"/>
    <col min="11013" max="11013" width="10.1388888888889" style="7" customWidth="1"/>
    <col min="11014" max="11014" width="9.85185185185185" style="7" customWidth="1"/>
    <col min="11015" max="11015" width="11.5740740740741" style="7" customWidth="1"/>
    <col min="11016" max="11016" width="9.85185185185185" style="7" customWidth="1"/>
    <col min="11017" max="11017" width="11.4259259259259" style="7" customWidth="1"/>
    <col min="11018" max="11018" width="9.85185185185185" style="7" customWidth="1"/>
    <col min="11019" max="11019" width="11.287037037037" style="7" customWidth="1"/>
    <col min="11020" max="11020" width="9.85185185185185" style="7" customWidth="1"/>
    <col min="11021" max="11021" width="12" style="7" customWidth="1"/>
    <col min="11022" max="11022" width="9.85185185185185" style="7" customWidth="1"/>
    <col min="11023" max="11023" width="11.8518518518519" style="7" customWidth="1"/>
    <col min="11024" max="11024" width="9.85185185185185" style="7" customWidth="1"/>
    <col min="11025" max="11025" width="8.28703703703704" style="7" customWidth="1"/>
    <col min="11026" max="11026" width="11.5740740740741" style="7" customWidth="1"/>
    <col min="11027" max="11027" width="10" style="7" customWidth="1"/>
    <col min="11028" max="11028" width="12.4259259259259" style="7" customWidth="1"/>
    <col min="11029" max="11029" width="11" style="7" customWidth="1"/>
    <col min="11030" max="11265" width="8.85185185185185" style="7"/>
    <col min="11266" max="11266" width="4.13888888888889" style="7" customWidth="1"/>
    <col min="11267" max="11267" width="30.4259259259259" style="7" customWidth="1"/>
    <col min="11268" max="11268" width="6.71296296296296" style="7" customWidth="1"/>
    <col min="11269" max="11269" width="10.1388888888889" style="7" customWidth="1"/>
    <col min="11270" max="11270" width="9.85185185185185" style="7" customWidth="1"/>
    <col min="11271" max="11271" width="11.5740740740741" style="7" customWidth="1"/>
    <col min="11272" max="11272" width="9.85185185185185" style="7" customWidth="1"/>
    <col min="11273" max="11273" width="11.4259259259259" style="7" customWidth="1"/>
    <col min="11274" max="11274" width="9.85185185185185" style="7" customWidth="1"/>
    <col min="11275" max="11275" width="11.287037037037" style="7" customWidth="1"/>
    <col min="11276" max="11276" width="9.85185185185185" style="7" customWidth="1"/>
    <col min="11277" max="11277" width="12" style="7" customWidth="1"/>
    <col min="11278" max="11278" width="9.85185185185185" style="7" customWidth="1"/>
    <col min="11279" max="11279" width="11.8518518518519" style="7" customWidth="1"/>
    <col min="11280" max="11280" width="9.85185185185185" style="7" customWidth="1"/>
    <col min="11281" max="11281" width="8.28703703703704" style="7" customWidth="1"/>
    <col min="11282" max="11282" width="11.5740740740741" style="7" customWidth="1"/>
    <col min="11283" max="11283" width="10" style="7" customWidth="1"/>
    <col min="11284" max="11284" width="12.4259259259259" style="7" customWidth="1"/>
    <col min="11285" max="11285" width="11" style="7" customWidth="1"/>
    <col min="11286" max="11521" width="8.85185185185185" style="7"/>
    <col min="11522" max="11522" width="4.13888888888889" style="7" customWidth="1"/>
    <col min="11523" max="11523" width="30.4259259259259" style="7" customWidth="1"/>
    <col min="11524" max="11524" width="6.71296296296296" style="7" customWidth="1"/>
    <col min="11525" max="11525" width="10.1388888888889" style="7" customWidth="1"/>
    <col min="11526" max="11526" width="9.85185185185185" style="7" customWidth="1"/>
    <col min="11527" max="11527" width="11.5740740740741" style="7" customWidth="1"/>
    <col min="11528" max="11528" width="9.85185185185185" style="7" customWidth="1"/>
    <col min="11529" max="11529" width="11.4259259259259" style="7" customWidth="1"/>
    <col min="11530" max="11530" width="9.85185185185185" style="7" customWidth="1"/>
    <col min="11531" max="11531" width="11.287037037037" style="7" customWidth="1"/>
    <col min="11532" max="11532" width="9.85185185185185" style="7" customWidth="1"/>
    <col min="11533" max="11533" width="12" style="7" customWidth="1"/>
    <col min="11534" max="11534" width="9.85185185185185" style="7" customWidth="1"/>
    <col min="11535" max="11535" width="11.8518518518519" style="7" customWidth="1"/>
    <col min="11536" max="11536" width="9.85185185185185" style="7" customWidth="1"/>
    <col min="11537" max="11537" width="8.28703703703704" style="7" customWidth="1"/>
    <col min="11538" max="11538" width="11.5740740740741" style="7" customWidth="1"/>
    <col min="11539" max="11539" width="10" style="7" customWidth="1"/>
    <col min="11540" max="11540" width="12.4259259259259" style="7" customWidth="1"/>
    <col min="11541" max="11541" width="11" style="7" customWidth="1"/>
    <col min="11542" max="11777" width="8.85185185185185" style="7"/>
    <col min="11778" max="11778" width="4.13888888888889" style="7" customWidth="1"/>
    <col min="11779" max="11779" width="30.4259259259259" style="7" customWidth="1"/>
    <col min="11780" max="11780" width="6.71296296296296" style="7" customWidth="1"/>
    <col min="11781" max="11781" width="10.1388888888889" style="7" customWidth="1"/>
    <col min="11782" max="11782" width="9.85185185185185" style="7" customWidth="1"/>
    <col min="11783" max="11783" width="11.5740740740741" style="7" customWidth="1"/>
    <col min="11784" max="11784" width="9.85185185185185" style="7" customWidth="1"/>
    <col min="11785" max="11785" width="11.4259259259259" style="7" customWidth="1"/>
    <col min="11786" max="11786" width="9.85185185185185" style="7" customWidth="1"/>
    <col min="11787" max="11787" width="11.287037037037" style="7" customWidth="1"/>
    <col min="11788" max="11788" width="9.85185185185185" style="7" customWidth="1"/>
    <col min="11789" max="11789" width="12" style="7" customWidth="1"/>
    <col min="11790" max="11790" width="9.85185185185185" style="7" customWidth="1"/>
    <col min="11791" max="11791" width="11.8518518518519" style="7" customWidth="1"/>
    <col min="11792" max="11792" width="9.85185185185185" style="7" customWidth="1"/>
    <col min="11793" max="11793" width="8.28703703703704" style="7" customWidth="1"/>
    <col min="11794" max="11794" width="11.5740740740741" style="7" customWidth="1"/>
    <col min="11795" max="11795" width="10" style="7" customWidth="1"/>
    <col min="11796" max="11796" width="12.4259259259259" style="7" customWidth="1"/>
    <col min="11797" max="11797" width="11" style="7" customWidth="1"/>
    <col min="11798" max="12033" width="8.85185185185185" style="7"/>
    <col min="12034" max="12034" width="4.13888888888889" style="7" customWidth="1"/>
    <col min="12035" max="12035" width="30.4259259259259" style="7" customWidth="1"/>
    <col min="12036" max="12036" width="6.71296296296296" style="7" customWidth="1"/>
    <col min="12037" max="12037" width="10.1388888888889" style="7" customWidth="1"/>
    <col min="12038" max="12038" width="9.85185185185185" style="7" customWidth="1"/>
    <col min="12039" max="12039" width="11.5740740740741" style="7" customWidth="1"/>
    <col min="12040" max="12040" width="9.85185185185185" style="7" customWidth="1"/>
    <col min="12041" max="12041" width="11.4259259259259" style="7" customWidth="1"/>
    <col min="12042" max="12042" width="9.85185185185185" style="7" customWidth="1"/>
    <col min="12043" max="12043" width="11.287037037037" style="7" customWidth="1"/>
    <col min="12044" max="12044" width="9.85185185185185" style="7" customWidth="1"/>
    <col min="12045" max="12045" width="12" style="7" customWidth="1"/>
    <col min="12046" max="12046" width="9.85185185185185" style="7" customWidth="1"/>
    <col min="12047" max="12047" width="11.8518518518519" style="7" customWidth="1"/>
    <col min="12048" max="12048" width="9.85185185185185" style="7" customWidth="1"/>
    <col min="12049" max="12049" width="8.28703703703704" style="7" customWidth="1"/>
    <col min="12050" max="12050" width="11.5740740740741" style="7" customWidth="1"/>
    <col min="12051" max="12051" width="10" style="7" customWidth="1"/>
    <col min="12052" max="12052" width="12.4259259259259" style="7" customWidth="1"/>
    <col min="12053" max="12053" width="11" style="7" customWidth="1"/>
    <col min="12054" max="12289" width="8.85185185185185" style="7"/>
    <col min="12290" max="12290" width="4.13888888888889" style="7" customWidth="1"/>
    <col min="12291" max="12291" width="30.4259259259259" style="7" customWidth="1"/>
    <col min="12292" max="12292" width="6.71296296296296" style="7" customWidth="1"/>
    <col min="12293" max="12293" width="10.1388888888889" style="7" customWidth="1"/>
    <col min="12294" max="12294" width="9.85185185185185" style="7" customWidth="1"/>
    <col min="12295" max="12295" width="11.5740740740741" style="7" customWidth="1"/>
    <col min="12296" max="12296" width="9.85185185185185" style="7" customWidth="1"/>
    <col min="12297" max="12297" width="11.4259259259259" style="7" customWidth="1"/>
    <col min="12298" max="12298" width="9.85185185185185" style="7" customWidth="1"/>
    <col min="12299" max="12299" width="11.287037037037" style="7" customWidth="1"/>
    <col min="12300" max="12300" width="9.85185185185185" style="7" customWidth="1"/>
    <col min="12301" max="12301" width="12" style="7" customWidth="1"/>
    <col min="12302" max="12302" width="9.85185185185185" style="7" customWidth="1"/>
    <col min="12303" max="12303" width="11.8518518518519" style="7" customWidth="1"/>
    <col min="12304" max="12304" width="9.85185185185185" style="7" customWidth="1"/>
    <col min="12305" max="12305" width="8.28703703703704" style="7" customWidth="1"/>
    <col min="12306" max="12306" width="11.5740740740741" style="7" customWidth="1"/>
    <col min="12307" max="12307" width="10" style="7" customWidth="1"/>
    <col min="12308" max="12308" width="12.4259259259259" style="7" customWidth="1"/>
    <col min="12309" max="12309" width="11" style="7" customWidth="1"/>
    <col min="12310" max="12545" width="8.85185185185185" style="7"/>
    <col min="12546" max="12546" width="4.13888888888889" style="7" customWidth="1"/>
    <col min="12547" max="12547" width="30.4259259259259" style="7" customWidth="1"/>
    <col min="12548" max="12548" width="6.71296296296296" style="7" customWidth="1"/>
    <col min="12549" max="12549" width="10.1388888888889" style="7" customWidth="1"/>
    <col min="12550" max="12550" width="9.85185185185185" style="7" customWidth="1"/>
    <col min="12551" max="12551" width="11.5740740740741" style="7" customWidth="1"/>
    <col min="12552" max="12552" width="9.85185185185185" style="7" customWidth="1"/>
    <col min="12553" max="12553" width="11.4259259259259" style="7" customWidth="1"/>
    <col min="12554" max="12554" width="9.85185185185185" style="7" customWidth="1"/>
    <col min="12555" max="12555" width="11.287037037037" style="7" customWidth="1"/>
    <col min="12556" max="12556" width="9.85185185185185" style="7" customWidth="1"/>
    <col min="12557" max="12557" width="12" style="7" customWidth="1"/>
    <col min="12558" max="12558" width="9.85185185185185" style="7" customWidth="1"/>
    <col min="12559" max="12559" width="11.8518518518519" style="7" customWidth="1"/>
    <col min="12560" max="12560" width="9.85185185185185" style="7" customWidth="1"/>
    <col min="12561" max="12561" width="8.28703703703704" style="7" customWidth="1"/>
    <col min="12562" max="12562" width="11.5740740740741" style="7" customWidth="1"/>
    <col min="12563" max="12563" width="10" style="7" customWidth="1"/>
    <col min="12564" max="12564" width="12.4259259259259" style="7" customWidth="1"/>
    <col min="12565" max="12565" width="11" style="7" customWidth="1"/>
    <col min="12566" max="12801" width="8.85185185185185" style="7"/>
    <col min="12802" max="12802" width="4.13888888888889" style="7" customWidth="1"/>
    <col min="12803" max="12803" width="30.4259259259259" style="7" customWidth="1"/>
    <col min="12804" max="12804" width="6.71296296296296" style="7" customWidth="1"/>
    <col min="12805" max="12805" width="10.1388888888889" style="7" customWidth="1"/>
    <col min="12806" max="12806" width="9.85185185185185" style="7" customWidth="1"/>
    <col min="12807" max="12807" width="11.5740740740741" style="7" customWidth="1"/>
    <col min="12808" max="12808" width="9.85185185185185" style="7" customWidth="1"/>
    <col min="12809" max="12809" width="11.4259259259259" style="7" customWidth="1"/>
    <col min="12810" max="12810" width="9.85185185185185" style="7" customWidth="1"/>
    <col min="12811" max="12811" width="11.287037037037" style="7" customWidth="1"/>
    <col min="12812" max="12812" width="9.85185185185185" style="7" customWidth="1"/>
    <col min="12813" max="12813" width="12" style="7" customWidth="1"/>
    <col min="12814" max="12814" width="9.85185185185185" style="7" customWidth="1"/>
    <col min="12815" max="12815" width="11.8518518518519" style="7" customWidth="1"/>
    <col min="12816" max="12816" width="9.85185185185185" style="7" customWidth="1"/>
    <col min="12817" max="12817" width="8.28703703703704" style="7" customWidth="1"/>
    <col min="12818" max="12818" width="11.5740740740741" style="7" customWidth="1"/>
    <col min="12819" max="12819" width="10" style="7" customWidth="1"/>
    <col min="12820" max="12820" width="12.4259259259259" style="7" customWidth="1"/>
    <col min="12821" max="12821" width="11" style="7" customWidth="1"/>
    <col min="12822" max="13057" width="8.85185185185185" style="7"/>
    <col min="13058" max="13058" width="4.13888888888889" style="7" customWidth="1"/>
    <col min="13059" max="13059" width="30.4259259259259" style="7" customWidth="1"/>
    <col min="13060" max="13060" width="6.71296296296296" style="7" customWidth="1"/>
    <col min="13061" max="13061" width="10.1388888888889" style="7" customWidth="1"/>
    <col min="13062" max="13062" width="9.85185185185185" style="7" customWidth="1"/>
    <col min="13063" max="13063" width="11.5740740740741" style="7" customWidth="1"/>
    <col min="13064" max="13064" width="9.85185185185185" style="7" customWidth="1"/>
    <col min="13065" max="13065" width="11.4259259259259" style="7" customWidth="1"/>
    <col min="13066" max="13066" width="9.85185185185185" style="7" customWidth="1"/>
    <col min="13067" max="13067" width="11.287037037037" style="7" customWidth="1"/>
    <col min="13068" max="13068" width="9.85185185185185" style="7" customWidth="1"/>
    <col min="13069" max="13069" width="12" style="7" customWidth="1"/>
    <col min="13070" max="13070" width="9.85185185185185" style="7" customWidth="1"/>
    <col min="13071" max="13071" width="11.8518518518519" style="7" customWidth="1"/>
    <col min="13072" max="13072" width="9.85185185185185" style="7" customWidth="1"/>
    <col min="13073" max="13073" width="8.28703703703704" style="7" customWidth="1"/>
    <col min="13074" max="13074" width="11.5740740740741" style="7" customWidth="1"/>
    <col min="13075" max="13075" width="10" style="7" customWidth="1"/>
    <col min="13076" max="13076" width="12.4259259259259" style="7" customWidth="1"/>
    <col min="13077" max="13077" width="11" style="7" customWidth="1"/>
    <col min="13078" max="13313" width="8.85185185185185" style="7"/>
    <col min="13314" max="13314" width="4.13888888888889" style="7" customWidth="1"/>
    <col min="13315" max="13315" width="30.4259259259259" style="7" customWidth="1"/>
    <col min="13316" max="13316" width="6.71296296296296" style="7" customWidth="1"/>
    <col min="13317" max="13317" width="10.1388888888889" style="7" customWidth="1"/>
    <col min="13318" max="13318" width="9.85185185185185" style="7" customWidth="1"/>
    <col min="13319" max="13319" width="11.5740740740741" style="7" customWidth="1"/>
    <col min="13320" max="13320" width="9.85185185185185" style="7" customWidth="1"/>
    <col min="13321" max="13321" width="11.4259259259259" style="7" customWidth="1"/>
    <col min="13322" max="13322" width="9.85185185185185" style="7" customWidth="1"/>
    <col min="13323" max="13323" width="11.287037037037" style="7" customWidth="1"/>
    <col min="13324" max="13324" width="9.85185185185185" style="7" customWidth="1"/>
    <col min="13325" max="13325" width="12" style="7" customWidth="1"/>
    <col min="13326" max="13326" width="9.85185185185185" style="7" customWidth="1"/>
    <col min="13327" max="13327" width="11.8518518518519" style="7" customWidth="1"/>
    <col min="13328" max="13328" width="9.85185185185185" style="7" customWidth="1"/>
    <col min="13329" max="13329" width="8.28703703703704" style="7" customWidth="1"/>
    <col min="13330" max="13330" width="11.5740740740741" style="7" customWidth="1"/>
    <col min="13331" max="13331" width="10" style="7" customWidth="1"/>
    <col min="13332" max="13332" width="12.4259259259259" style="7" customWidth="1"/>
    <col min="13333" max="13333" width="11" style="7" customWidth="1"/>
    <col min="13334" max="13569" width="8.85185185185185" style="7"/>
    <col min="13570" max="13570" width="4.13888888888889" style="7" customWidth="1"/>
    <col min="13571" max="13571" width="30.4259259259259" style="7" customWidth="1"/>
    <col min="13572" max="13572" width="6.71296296296296" style="7" customWidth="1"/>
    <col min="13573" max="13573" width="10.1388888888889" style="7" customWidth="1"/>
    <col min="13574" max="13574" width="9.85185185185185" style="7" customWidth="1"/>
    <col min="13575" max="13575" width="11.5740740740741" style="7" customWidth="1"/>
    <col min="13576" max="13576" width="9.85185185185185" style="7" customWidth="1"/>
    <col min="13577" max="13577" width="11.4259259259259" style="7" customWidth="1"/>
    <col min="13578" max="13578" width="9.85185185185185" style="7" customWidth="1"/>
    <col min="13579" max="13579" width="11.287037037037" style="7" customWidth="1"/>
    <col min="13580" max="13580" width="9.85185185185185" style="7" customWidth="1"/>
    <col min="13581" max="13581" width="12" style="7" customWidth="1"/>
    <col min="13582" max="13582" width="9.85185185185185" style="7" customWidth="1"/>
    <col min="13583" max="13583" width="11.8518518518519" style="7" customWidth="1"/>
    <col min="13584" max="13584" width="9.85185185185185" style="7" customWidth="1"/>
    <col min="13585" max="13585" width="8.28703703703704" style="7" customWidth="1"/>
    <col min="13586" max="13586" width="11.5740740740741" style="7" customWidth="1"/>
    <col min="13587" max="13587" width="10" style="7" customWidth="1"/>
    <col min="13588" max="13588" width="12.4259259259259" style="7" customWidth="1"/>
    <col min="13589" max="13589" width="11" style="7" customWidth="1"/>
    <col min="13590" max="13825" width="8.85185185185185" style="7"/>
    <col min="13826" max="13826" width="4.13888888888889" style="7" customWidth="1"/>
    <col min="13827" max="13827" width="30.4259259259259" style="7" customWidth="1"/>
    <col min="13828" max="13828" width="6.71296296296296" style="7" customWidth="1"/>
    <col min="13829" max="13829" width="10.1388888888889" style="7" customWidth="1"/>
    <col min="13830" max="13830" width="9.85185185185185" style="7" customWidth="1"/>
    <col min="13831" max="13831" width="11.5740740740741" style="7" customWidth="1"/>
    <col min="13832" max="13832" width="9.85185185185185" style="7" customWidth="1"/>
    <col min="13833" max="13833" width="11.4259259259259" style="7" customWidth="1"/>
    <col min="13834" max="13834" width="9.85185185185185" style="7" customWidth="1"/>
    <col min="13835" max="13835" width="11.287037037037" style="7" customWidth="1"/>
    <col min="13836" max="13836" width="9.85185185185185" style="7" customWidth="1"/>
    <col min="13837" max="13837" width="12" style="7" customWidth="1"/>
    <col min="13838" max="13838" width="9.85185185185185" style="7" customWidth="1"/>
    <col min="13839" max="13839" width="11.8518518518519" style="7" customWidth="1"/>
    <col min="13840" max="13840" width="9.85185185185185" style="7" customWidth="1"/>
    <col min="13841" max="13841" width="8.28703703703704" style="7" customWidth="1"/>
    <col min="13842" max="13842" width="11.5740740740741" style="7" customWidth="1"/>
    <col min="13843" max="13843" width="10" style="7" customWidth="1"/>
    <col min="13844" max="13844" width="12.4259259259259" style="7" customWidth="1"/>
    <col min="13845" max="13845" width="11" style="7" customWidth="1"/>
    <col min="13846" max="14081" width="8.85185185185185" style="7"/>
    <col min="14082" max="14082" width="4.13888888888889" style="7" customWidth="1"/>
    <col min="14083" max="14083" width="30.4259259259259" style="7" customWidth="1"/>
    <col min="14084" max="14084" width="6.71296296296296" style="7" customWidth="1"/>
    <col min="14085" max="14085" width="10.1388888888889" style="7" customWidth="1"/>
    <col min="14086" max="14086" width="9.85185185185185" style="7" customWidth="1"/>
    <col min="14087" max="14087" width="11.5740740740741" style="7" customWidth="1"/>
    <col min="14088" max="14088" width="9.85185185185185" style="7" customWidth="1"/>
    <col min="14089" max="14089" width="11.4259259259259" style="7" customWidth="1"/>
    <col min="14090" max="14090" width="9.85185185185185" style="7" customWidth="1"/>
    <col min="14091" max="14091" width="11.287037037037" style="7" customWidth="1"/>
    <col min="14092" max="14092" width="9.85185185185185" style="7" customWidth="1"/>
    <col min="14093" max="14093" width="12" style="7" customWidth="1"/>
    <col min="14094" max="14094" width="9.85185185185185" style="7" customWidth="1"/>
    <col min="14095" max="14095" width="11.8518518518519" style="7" customWidth="1"/>
    <col min="14096" max="14096" width="9.85185185185185" style="7" customWidth="1"/>
    <col min="14097" max="14097" width="8.28703703703704" style="7" customWidth="1"/>
    <col min="14098" max="14098" width="11.5740740740741" style="7" customWidth="1"/>
    <col min="14099" max="14099" width="10" style="7" customWidth="1"/>
    <col min="14100" max="14100" width="12.4259259259259" style="7" customWidth="1"/>
    <col min="14101" max="14101" width="11" style="7" customWidth="1"/>
    <col min="14102" max="14337" width="8.85185185185185" style="7"/>
    <col min="14338" max="14338" width="4.13888888888889" style="7" customWidth="1"/>
    <col min="14339" max="14339" width="30.4259259259259" style="7" customWidth="1"/>
    <col min="14340" max="14340" width="6.71296296296296" style="7" customWidth="1"/>
    <col min="14341" max="14341" width="10.1388888888889" style="7" customWidth="1"/>
    <col min="14342" max="14342" width="9.85185185185185" style="7" customWidth="1"/>
    <col min="14343" max="14343" width="11.5740740740741" style="7" customWidth="1"/>
    <col min="14344" max="14344" width="9.85185185185185" style="7" customWidth="1"/>
    <col min="14345" max="14345" width="11.4259259259259" style="7" customWidth="1"/>
    <col min="14346" max="14346" width="9.85185185185185" style="7" customWidth="1"/>
    <col min="14347" max="14347" width="11.287037037037" style="7" customWidth="1"/>
    <col min="14348" max="14348" width="9.85185185185185" style="7" customWidth="1"/>
    <col min="14349" max="14349" width="12" style="7" customWidth="1"/>
    <col min="14350" max="14350" width="9.85185185185185" style="7" customWidth="1"/>
    <col min="14351" max="14351" width="11.8518518518519" style="7" customWidth="1"/>
    <col min="14352" max="14352" width="9.85185185185185" style="7" customWidth="1"/>
    <col min="14353" max="14353" width="8.28703703703704" style="7" customWidth="1"/>
    <col min="14354" max="14354" width="11.5740740740741" style="7" customWidth="1"/>
    <col min="14355" max="14355" width="10" style="7" customWidth="1"/>
    <col min="14356" max="14356" width="12.4259259259259" style="7" customWidth="1"/>
    <col min="14357" max="14357" width="11" style="7" customWidth="1"/>
    <col min="14358" max="14593" width="8.85185185185185" style="7"/>
    <col min="14594" max="14594" width="4.13888888888889" style="7" customWidth="1"/>
    <col min="14595" max="14595" width="30.4259259259259" style="7" customWidth="1"/>
    <col min="14596" max="14596" width="6.71296296296296" style="7" customWidth="1"/>
    <col min="14597" max="14597" width="10.1388888888889" style="7" customWidth="1"/>
    <col min="14598" max="14598" width="9.85185185185185" style="7" customWidth="1"/>
    <col min="14599" max="14599" width="11.5740740740741" style="7" customWidth="1"/>
    <col min="14600" max="14600" width="9.85185185185185" style="7" customWidth="1"/>
    <col min="14601" max="14601" width="11.4259259259259" style="7" customWidth="1"/>
    <col min="14602" max="14602" width="9.85185185185185" style="7" customWidth="1"/>
    <col min="14603" max="14603" width="11.287037037037" style="7" customWidth="1"/>
    <col min="14604" max="14604" width="9.85185185185185" style="7" customWidth="1"/>
    <col min="14605" max="14605" width="12" style="7" customWidth="1"/>
    <col min="14606" max="14606" width="9.85185185185185" style="7" customWidth="1"/>
    <col min="14607" max="14607" width="11.8518518518519" style="7" customWidth="1"/>
    <col min="14608" max="14608" width="9.85185185185185" style="7" customWidth="1"/>
    <col min="14609" max="14609" width="8.28703703703704" style="7" customWidth="1"/>
    <col min="14610" max="14610" width="11.5740740740741" style="7" customWidth="1"/>
    <col min="14611" max="14611" width="10" style="7" customWidth="1"/>
    <col min="14612" max="14612" width="12.4259259259259" style="7" customWidth="1"/>
    <col min="14613" max="14613" width="11" style="7" customWidth="1"/>
    <col min="14614" max="14849" width="8.85185185185185" style="7"/>
    <col min="14850" max="14850" width="4.13888888888889" style="7" customWidth="1"/>
    <col min="14851" max="14851" width="30.4259259259259" style="7" customWidth="1"/>
    <col min="14852" max="14852" width="6.71296296296296" style="7" customWidth="1"/>
    <col min="14853" max="14853" width="10.1388888888889" style="7" customWidth="1"/>
    <col min="14854" max="14854" width="9.85185185185185" style="7" customWidth="1"/>
    <col min="14855" max="14855" width="11.5740740740741" style="7" customWidth="1"/>
    <col min="14856" max="14856" width="9.85185185185185" style="7" customWidth="1"/>
    <col min="14857" max="14857" width="11.4259259259259" style="7" customWidth="1"/>
    <col min="14858" max="14858" width="9.85185185185185" style="7" customWidth="1"/>
    <col min="14859" max="14859" width="11.287037037037" style="7" customWidth="1"/>
    <col min="14860" max="14860" width="9.85185185185185" style="7" customWidth="1"/>
    <col min="14861" max="14861" width="12" style="7" customWidth="1"/>
    <col min="14862" max="14862" width="9.85185185185185" style="7" customWidth="1"/>
    <col min="14863" max="14863" width="11.8518518518519" style="7" customWidth="1"/>
    <col min="14864" max="14864" width="9.85185185185185" style="7" customWidth="1"/>
    <col min="14865" max="14865" width="8.28703703703704" style="7" customWidth="1"/>
    <col min="14866" max="14866" width="11.5740740740741" style="7" customWidth="1"/>
    <col min="14867" max="14867" width="10" style="7" customWidth="1"/>
    <col min="14868" max="14868" width="12.4259259259259" style="7" customWidth="1"/>
    <col min="14869" max="14869" width="11" style="7" customWidth="1"/>
    <col min="14870" max="15105" width="8.85185185185185" style="7"/>
    <col min="15106" max="15106" width="4.13888888888889" style="7" customWidth="1"/>
    <col min="15107" max="15107" width="30.4259259259259" style="7" customWidth="1"/>
    <col min="15108" max="15108" width="6.71296296296296" style="7" customWidth="1"/>
    <col min="15109" max="15109" width="10.1388888888889" style="7" customWidth="1"/>
    <col min="15110" max="15110" width="9.85185185185185" style="7" customWidth="1"/>
    <col min="15111" max="15111" width="11.5740740740741" style="7" customWidth="1"/>
    <col min="15112" max="15112" width="9.85185185185185" style="7" customWidth="1"/>
    <col min="15113" max="15113" width="11.4259259259259" style="7" customWidth="1"/>
    <col min="15114" max="15114" width="9.85185185185185" style="7" customWidth="1"/>
    <col min="15115" max="15115" width="11.287037037037" style="7" customWidth="1"/>
    <col min="15116" max="15116" width="9.85185185185185" style="7" customWidth="1"/>
    <col min="15117" max="15117" width="12" style="7" customWidth="1"/>
    <col min="15118" max="15118" width="9.85185185185185" style="7" customWidth="1"/>
    <col min="15119" max="15119" width="11.8518518518519" style="7" customWidth="1"/>
    <col min="15120" max="15120" width="9.85185185185185" style="7" customWidth="1"/>
    <col min="15121" max="15121" width="8.28703703703704" style="7" customWidth="1"/>
    <col min="15122" max="15122" width="11.5740740740741" style="7" customWidth="1"/>
    <col min="15123" max="15123" width="10" style="7" customWidth="1"/>
    <col min="15124" max="15124" width="12.4259259259259" style="7" customWidth="1"/>
    <col min="15125" max="15125" width="11" style="7" customWidth="1"/>
    <col min="15126" max="15361" width="8.85185185185185" style="7"/>
    <col min="15362" max="15362" width="4.13888888888889" style="7" customWidth="1"/>
    <col min="15363" max="15363" width="30.4259259259259" style="7" customWidth="1"/>
    <col min="15364" max="15364" width="6.71296296296296" style="7" customWidth="1"/>
    <col min="15365" max="15365" width="10.1388888888889" style="7" customWidth="1"/>
    <col min="15366" max="15366" width="9.85185185185185" style="7" customWidth="1"/>
    <col min="15367" max="15367" width="11.5740740740741" style="7" customWidth="1"/>
    <col min="15368" max="15368" width="9.85185185185185" style="7" customWidth="1"/>
    <col min="15369" max="15369" width="11.4259259259259" style="7" customWidth="1"/>
    <col min="15370" max="15370" width="9.85185185185185" style="7" customWidth="1"/>
    <col min="15371" max="15371" width="11.287037037037" style="7" customWidth="1"/>
    <col min="15372" max="15372" width="9.85185185185185" style="7" customWidth="1"/>
    <col min="15373" max="15373" width="12" style="7" customWidth="1"/>
    <col min="15374" max="15374" width="9.85185185185185" style="7" customWidth="1"/>
    <col min="15375" max="15375" width="11.8518518518519" style="7" customWidth="1"/>
    <col min="15376" max="15376" width="9.85185185185185" style="7" customWidth="1"/>
    <col min="15377" max="15377" width="8.28703703703704" style="7" customWidth="1"/>
    <col min="15378" max="15378" width="11.5740740740741" style="7" customWidth="1"/>
    <col min="15379" max="15379" width="10" style="7" customWidth="1"/>
    <col min="15380" max="15380" width="12.4259259259259" style="7" customWidth="1"/>
    <col min="15381" max="15381" width="11" style="7" customWidth="1"/>
    <col min="15382" max="15617" width="8.85185185185185" style="7"/>
    <col min="15618" max="15618" width="4.13888888888889" style="7" customWidth="1"/>
    <col min="15619" max="15619" width="30.4259259259259" style="7" customWidth="1"/>
    <col min="15620" max="15620" width="6.71296296296296" style="7" customWidth="1"/>
    <col min="15621" max="15621" width="10.1388888888889" style="7" customWidth="1"/>
    <col min="15622" max="15622" width="9.85185185185185" style="7" customWidth="1"/>
    <col min="15623" max="15623" width="11.5740740740741" style="7" customWidth="1"/>
    <col min="15624" max="15624" width="9.85185185185185" style="7" customWidth="1"/>
    <col min="15625" max="15625" width="11.4259259259259" style="7" customWidth="1"/>
    <col min="15626" max="15626" width="9.85185185185185" style="7" customWidth="1"/>
    <col min="15627" max="15627" width="11.287037037037" style="7" customWidth="1"/>
    <col min="15628" max="15628" width="9.85185185185185" style="7" customWidth="1"/>
    <col min="15629" max="15629" width="12" style="7" customWidth="1"/>
    <col min="15630" max="15630" width="9.85185185185185" style="7" customWidth="1"/>
    <col min="15631" max="15631" width="11.8518518518519" style="7" customWidth="1"/>
    <col min="15632" max="15632" width="9.85185185185185" style="7" customWidth="1"/>
    <col min="15633" max="15633" width="8.28703703703704" style="7" customWidth="1"/>
    <col min="15634" max="15634" width="11.5740740740741" style="7" customWidth="1"/>
    <col min="15635" max="15635" width="10" style="7" customWidth="1"/>
    <col min="15636" max="15636" width="12.4259259259259" style="7" customWidth="1"/>
    <col min="15637" max="15637" width="11" style="7" customWidth="1"/>
    <col min="15638" max="15873" width="8.85185185185185" style="7"/>
    <col min="15874" max="15874" width="4.13888888888889" style="7" customWidth="1"/>
    <col min="15875" max="15875" width="30.4259259259259" style="7" customWidth="1"/>
    <col min="15876" max="15876" width="6.71296296296296" style="7" customWidth="1"/>
    <col min="15877" max="15877" width="10.1388888888889" style="7" customWidth="1"/>
    <col min="15878" max="15878" width="9.85185185185185" style="7" customWidth="1"/>
    <col min="15879" max="15879" width="11.5740740740741" style="7" customWidth="1"/>
    <col min="15880" max="15880" width="9.85185185185185" style="7" customWidth="1"/>
    <col min="15881" max="15881" width="11.4259259259259" style="7" customWidth="1"/>
    <col min="15882" max="15882" width="9.85185185185185" style="7" customWidth="1"/>
    <col min="15883" max="15883" width="11.287037037037" style="7" customWidth="1"/>
    <col min="15884" max="15884" width="9.85185185185185" style="7" customWidth="1"/>
    <col min="15885" max="15885" width="12" style="7" customWidth="1"/>
    <col min="15886" max="15886" width="9.85185185185185" style="7" customWidth="1"/>
    <col min="15887" max="15887" width="11.8518518518519" style="7" customWidth="1"/>
    <col min="15888" max="15888" width="9.85185185185185" style="7" customWidth="1"/>
    <col min="15889" max="15889" width="8.28703703703704" style="7" customWidth="1"/>
    <col min="15890" max="15890" width="11.5740740740741" style="7" customWidth="1"/>
    <col min="15891" max="15891" width="10" style="7" customWidth="1"/>
    <col min="15892" max="15892" width="12.4259259259259" style="7" customWidth="1"/>
    <col min="15893" max="15893" width="11" style="7" customWidth="1"/>
    <col min="15894" max="16129" width="8.85185185185185" style="7"/>
    <col min="16130" max="16130" width="4.13888888888889" style="7" customWidth="1"/>
    <col min="16131" max="16131" width="30.4259259259259" style="7" customWidth="1"/>
    <col min="16132" max="16132" width="6.71296296296296" style="7" customWidth="1"/>
    <col min="16133" max="16133" width="10.1388888888889" style="7" customWidth="1"/>
    <col min="16134" max="16134" width="9.85185185185185" style="7" customWidth="1"/>
    <col min="16135" max="16135" width="11.5740740740741" style="7" customWidth="1"/>
    <col min="16136" max="16136" width="9.85185185185185" style="7" customWidth="1"/>
    <col min="16137" max="16137" width="11.4259259259259" style="7" customWidth="1"/>
    <col min="16138" max="16138" width="9.85185185185185" style="7" customWidth="1"/>
    <col min="16139" max="16139" width="11.287037037037" style="7" customWidth="1"/>
    <col min="16140" max="16140" width="9.85185185185185" style="7" customWidth="1"/>
    <col min="16141" max="16141" width="12" style="7" customWidth="1"/>
    <col min="16142" max="16142" width="9.85185185185185" style="7" customWidth="1"/>
    <col min="16143" max="16143" width="11.8518518518519" style="7" customWidth="1"/>
    <col min="16144" max="16144" width="9.85185185185185" style="7" customWidth="1"/>
    <col min="16145" max="16145" width="8.28703703703704" style="7" customWidth="1"/>
    <col min="16146" max="16146" width="11.5740740740741" style="7" customWidth="1"/>
    <col min="16147" max="16147" width="10" style="7" customWidth="1"/>
    <col min="16148" max="16148" width="12.4259259259259" style="7" customWidth="1"/>
    <col min="16149" max="16149" width="11" style="7" customWidth="1"/>
    <col min="16150" max="16384" width="8.85185185185185" style="7"/>
  </cols>
  <sheetData>
    <row r="1" s="1" customFormat="1" ht="12" spans="7:23">
      <c r="G1" s="9"/>
      <c r="H1" s="9"/>
      <c r="I1" s="9"/>
      <c r="W1" s="38" t="s">
        <v>0</v>
      </c>
    </row>
    <row r="2" s="1" customFormat="1" ht="12" spans="7:23">
      <c r="G2" s="9"/>
      <c r="H2" s="9"/>
      <c r="I2" s="9"/>
      <c r="W2" s="38" t="s">
        <v>1</v>
      </c>
    </row>
    <row r="3" s="2" customFormat="1" ht="10.2"/>
    <row r="4" ht="15.6" spans="1:23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5.6" spans="1:23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ht="15.6" spans="1:23">
      <c r="A6" s="11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="3" customFormat="1" ht="10.2" spans="21:22">
      <c r="U7" s="2"/>
      <c r="V7" s="2"/>
    </row>
    <row r="8" s="4" customFormat="1" ht="15.75" customHeight="1" spans="1:23">
      <c r="A8" s="12" t="s">
        <v>5</v>
      </c>
      <c r="B8" s="12"/>
      <c r="C8" s="12"/>
      <c r="D8" s="12"/>
      <c r="E8" s="12"/>
      <c r="F8" s="13">
        <v>140000</v>
      </c>
      <c r="G8" s="13"/>
      <c r="H8" s="14" t="s">
        <v>6</v>
      </c>
      <c r="I8" s="14"/>
      <c r="J8" s="33"/>
      <c r="K8" s="34"/>
      <c r="L8" s="34"/>
      <c r="M8" s="34"/>
      <c r="N8" s="34"/>
      <c r="O8" s="34"/>
      <c r="P8" s="34"/>
      <c r="Q8" s="34"/>
      <c r="R8" s="34"/>
      <c r="S8" s="33"/>
      <c r="T8" s="33"/>
      <c r="U8" s="33"/>
      <c r="V8" s="39" t="s">
        <v>7</v>
      </c>
      <c r="W8" s="40"/>
    </row>
    <row r="9" s="2" customFormat="1" ht="10.2" spans="1:23">
      <c r="A9" s="15"/>
      <c r="B9" s="15"/>
      <c r="C9" s="16"/>
      <c r="D9" s="15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5"/>
      <c r="T9" s="15"/>
      <c r="U9" s="15"/>
      <c r="V9" s="39" t="s">
        <v>8</v>
      </c>
      <c r="W9" s="41"/>
    </row>
    <row r="10" ht="15" customHeight="1" spans="1:23">
      <c r="A10" s="19" t="s">
        <v>9</v>
      </c>
      <c r="B10" s="19" t="s">
        <v>10</v>
      </c>
      <c r="C10" s="19"/>
      <c r="D10" s="19" t="s">
        <v>11</v>
      </c>
      <c r="E10" s="19"/>
      <c r="F10" s="20" t="s">
        <v>12</v>
      </c>
      <c r="G10" s="20"/>
      <c r="H10" s="20" t="s">
        <v>13</v>
      </c>
      <c r="I10" s="20"/>
      <c r="J10" s="20" t="s">
        <v>14</v>
      </c>
      <c r="K10" s="20"/>
      <c r="L10" s="20" t="s">
        <v>15</v>
      </c>
      <c r="M10" s="20"/>
      <c r="N10" s="20" t="s">
        <v>16</v>
      </c>
      <c r="O10" s="20"/>
      <c r="P10" s="20" t="s">
        <v>17</v>
      </c>
      <c r="Q10" s="20"/>
      <c r="R10" s="25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25" t="s">
        <v>23</v>
      </c>
    </row>
    <row r="11" ht="27" customHeight="1" spans="1:23">
      <c r="A11" s="19"/>
      <c r="B11" s="19"/>
      <c r="C11" s="19"/>
      <c r="D11" s="19"/>
      <c r="E11" s="19"/>
      <c r="F11" s="21" t="s">
        <v>24</v>
      </c>
      <c r="G11" s="21"/>
      <c r="H11" s="22" t="s">
        <v>25</v>
      </c>
      <c r="I11" s="22"/>
      <c r="J11" s="22" t="s">
        <v>26</v>
      </c>
      <c r="K11" s="22"/>
      <c r="L11" s="21"/>
      <c r="M11" s="21"/>
      <c r="N11" s="21"/>
      <c r="O11" s="21"/>
      <c r="P11" s="21"/>
      <c r="Q11" s="21"/>
      <c r="R11" s="25"/>
      <c r="S11" s="19"/>
      <c r="T11" s="19"/>
      <c r="U11" s="19"/>
      <c r="V11" s="19"/>
      <c r="W11" s="25"/>
    </row>
    <row r="12" ht="27" customHeight="1" spans="1:23">
      <c r="A12" s="19"/>
      <c r="B12" s="23" t="s">
        <v>27</v>
      </c>
      <c r="C12" s="23" t="s">
        <v>28</v>
      </c>
      <c r="D12" s="19" t="s">
        <v>29</v>
      </c>
      <c r="E12" s="24" t="s">
        <v>30</v>
      </c>
      <c r="F12" s="25" t="s">
        <v>31</v>
      </c>
      <c r="G12" s="25" t="s">
        <v>32</v>
      </c>
      <c r="H12" s="25" t="s">
        <v>31</v>
      </c>
      <c r="I12" s="25" t="s">
        <v>32</v>
      </c>
      <c r="J12" s="25" t="s">
        <v>31</v>
      </c>
      <c r="K12" s="25" t="s">
        <v>32</v>
      </c>
      <c r="L12" s="25" t="s">
        <v>31</v>
      </c>
      <c r="M12" s="25" t="s">
        <v>32</v>
      </c>
      <c r="N12" s="25" t="s">
        <v>31</v>
      </c>
      <c r="O12" s="25" t="s">
        <v>32</v>
      </c>
      <c r="P12" s="25" t="s">
        <v>31</v>
      </c>
      <c r="Q12" s="25" t="s">
        <v>32</v>
      </c>
      <c r="R12" s="25"/>
      <c r="S12" s="19"/>
      <c r="T12" s="19"/>
      <c r="U12" s="19"/>
      <c r="V12" s="19"/>
      <c r="W12" s="25"/>
    </row>
    <row r="13" ht="27" customHeight="1" spans="1:23">
      <c r="A13" s="19">
        <v>1</v>
      </c>
      <c r="B13" s="26" t="s">
        <v>33</v>
      </c>
      <c r="C13" s="27" t="s">
        <v>34</v>
      </c>
      <c r="D13" s="19" t="s">
        <v>35</v>
      </c>
      <c r="E13" s="24">
        <v>1</v>
      </c>
      <c r="F13" s="28">
        <v>1950</v>
      </c>
      <c r="G13" s="29">
        <f t="shared" ref="G13" si="0">F13*E13</f>
        <v>1950</v>
      </c>
      <c r="H13" s="30">
        <v>2500</v>
      </c>
      <c r="I13" s="35">
        <f t="shared" ref="I13" si="1">H13*E13</f>
        <v>2500</v>
      </c>
      <c r="J13" s="28">
        <v>1950</v>
      </c>
      <c r="K13" s="29">
        <f t="shared" ref="K13" si="2">J13*E13</f>
        <v>1950</v>
      </c>
      <c r="L13" s="36"/>
      <c r="M13" s="37"/>
      <c r="N13" s="37"/>
      <c r="O13" s="37"/>
      <c r="P13" s="37"/>
      <c r="Q13" s="35"/>
      <c r="R13" s="37">
        <f t="shared" ref="R13" si="3">ROUND(AVERAGE(F13,H13,J13,L13,N13),2)</f>
        <v>2133.33</v>
      </c>
      <c r="S13" s="42">
        <f t="shared" ref="S13" si="4">COUNTA(F13,H13,J13,L13,N13)</f>
        <v>3</v>
      </c>
      <c r="T13" s="42">
        <f t="shared" ref="T13" si="5">SQRT((IF(F13&gt;0,POWER(F13-R13,2),0)+IF(H13&gt;0,POWER(H13-R13,2),0)+IF(J13&gt;0,POWER(J13-R13,2),0)+IF(L13&gt;0,POWER(L13-R13,2),0)+IF(N13&gt;0,POWER(N13-R13,2),0))/(S13-1))</f>
        <v>317.542648080537</v>
      </c>
      <c r="U13" s="43">
        <f t="shared" ref="U13" si="6">T13/R13*100</f>
        <v>14.8848348863297</v>
      </c>
      <c r="V13" s="43" t="str">
        <f t="shared" ref="V13" si="7">IF(U13&lt;33,$V$8,$V$9)</f>
        <v>ОДН</v>
      </c>
      <c r="W13" s="44">
        <f t="shared" ref="W13" si="8">E13*R13</f>
        <v>2133.33</v>
      </c>
    </row>
    <row r="14" ht="27" customHeight="1" spans="1:23">
      <c r="A14" s="19">
        <v>2</v>
      </c>
      <c r="B14" s="31"/>
      <c r="C14" s="27" t="s">
        <v>36</v>
      </c>
      <c r="D14" s="19" t="s">
        <v>35</v>
      </c>
      <c r="E14" s="24">
        <v>1</v>
      </c>
      <c r="F14" s="28">
        <v>1865</v>
      </c>
      <c r="G14" s="29">
        <f t="shared" ref="G14:G53" si="9">F14*E14</f>
        <v>1865</v>
      </c>
      <c r="H14" s="30">
        <v>2700</v>
      </c>
      <c r="I14" s="35">
        <f t="shared" ref="I14:I53" si="10">H14*E14</f>
        <v>2700</v>
      </c>
      <c r="J14" s="28">
        <v>1865</v>
      </c>
      <c r="K14" s="29">
        <f t="shared" ref="K14:K53" si="11">J14*E14</f>
        <v>1865</v>
      </c>
      <c r="L14" s="36"/>
      <c r="M14" s="37"/>
      <c r="N14" s="37"/>
      <c r="O14" s="37"/>
      <c r="P14" s="37"/>
      <c r="Q14" s="35"/>
      <c r="R14" s="37">
        <f t="shared" ref="R14:R53" si="12">ROUND(AVERAGE(F14,H14,J14,L14,N14),2)</f>
        <v>2143.33</v>
      </c>
      <c r="S14" s="42">
        <f t="shared" ref="S14:S53" si="13">COUNTA(F14,H14,J14,L14,N14)</f>
        <v>3</v>
      </c>
      <c r="T14" s="42">
        <f t="shared" ref="T14:T53" si="14">SQRT((IF(F14&gt;0,POWER(F14-R14,2),0)+IF(H14&gt;0,POWER(H14-R14,2),0)+IF(J14&gt;0,POWER(J14-R14,2),0)+IF(L14&gt;0,POWER(L14-R14,2),0)+IF(N14&gt;0,POWER(N14-R14,2),0))/(S14-1))</f>
        <v>482.087474790623</v>
      </c>
      <c r="U14" s="43">
        <f t="shared" ref="U14:U53" si="15">T14/R14*100</f>
        <v>22.4924521557867</v>
      </c>
      <c r="V14" s="43" t="str">
        <f t="shared" ref="V14:V53" si="16">IF(U14&lt;33,$V$8,$V$9)</f>
        <v>ОДН</v>
      </c>
      <c r="W14" s="44">
        <f t="shared" ref="W14:W53" si="17">E14*R14</f>
        <v>2143.33</v>
      </c>
    </row>
    <row r="15" ht="27" customHeight="1" spans="1:23">
      <c r="A15" s="19">
        <v>3</v>
      </c>
      <c r="B15" s="31"/>
      <c r="C15" s="27" t="s">
        <v>37</v>
      </c>
      <c r="D15" s="19" t="s">
        <v>35</v>
      </c>
      <c r="E15" s="24">
        <v>1</v>
      </c>
      <c r="F15" s="28">
        <v>1725</v>
      </c>
      <c r="G15" s="29">
        <f t="shared" si="9"/>
        <v>1725</v>
      </c>
      <c r="H15" s="30">
        <v>2400</v>
      </c>
      <c r="I15" s="35">
        <f t="shared" si="10"/>
        <v>2400</v>
      </c>
      <c r="J15" s="28">
        <v>1725</v>
      </c>
      <c r="K15" s="29">
        <f t="shared" si="11"/>
        <v>1725</v>
      </c>
      <c r="L15" s="36"/>
      <c r="M15" s="37"/>
      <c r="N15" s="37"/>
      <c r="O15" s="37"/>
      <c r="P15" s="37"/>
      <c r="Q15" s="35"/>
      <c r="R15" s="37">
        <f t="shared" si="12"/>
        <v>1950</v>
      </c>
      <c r="S15" s="42">
        <f t="shared" si="13"/>
        <v>3</v>
      </c>
      <c r="T15" s="42">
        <f t="shared" si="14"/>
        <v>389.711431702997</v>
      </c>
      <c r="U15" s="43">
        <f t="shared" si="15"/>
        <v>19.9852016257947</v>
      </c>
      <c r="V15" s="43" t="str">
        <f t="shared" si="16"/>
        <v>ОДН</v>
      </c>
      <c r="W15" s="44">
        <f t="shared" si="17"/>
        <v>1950</v>
      </c>
    </row>
    <row r="16" ht="27" customHeight="1" spans="1:23">
      <c r="A16" s="19">
        <v>4</v>
      </c>
      <c r="B16" s="31"/>
      <c r="C16" s="27" t="s">
        <v>38</v>
      </c>
      <c r="D16" s="19" t="s">
        <v>35</v>
      </c>
      <c r="E16" s="24">
        <v>1</v>
      </c>
      <c r="F16" s="28">
        <v>1580</v>
      </c>
      <c r="G16" s="29">
        <f t="shared" si="9"/>
        <v>1580</v>
      </c>
      <c r="H16" s="30">
        <v>1500</v>
      </c>
      <c r="I16" s="35">
        <f t="shared" si="10"/>
        <v>1500</v>
      </c>
      <c r="J16" s="28">
        <v>1580</v>
      </c>
      <c r="K16" s="29">
        <f t="shared" si="11"/>
        <v>1580</v>
      </c>
      <c r="L16" s="36"/>
      <c r="M16" s="37"/>
      <c r="N16" s="37"/>
      <c r="O16" s="37"/>
      <c r="P16" s="37"/>
      <c r="Q16" s="35"/>
      <c r="R16" s="37">
        <f t="shared" si="12"/>
        <v>1553.33</v>
      </c>
      <c r="S16" s="42">
        <f t="shared" si="13"/>
        <v>3</v>
      </c>
      <c r="T16" s="42">
        <f t="shared" si="14"/>
        <v>46.188021715592</v>
      </c>
      <c r="U16" s="43">
        <f t="shared" si="15"/>
        <v>2.9734841737166</v>
      </c>
      <c r="V16" s="43" t="str">
        <f t="shared" si="16"/>
        <v>ОДН</v>
      </c>
      <c r="W16" s="44">
        <f t="shared" si="17"/>
        <v>1553.33</v>
      </c>
    </row>
    <row r="17" ht="27" customHeight="1" spans="1:23">
      <c r="A17" s="19">
        <v>5</v>
      </c>
      <c r="B17" s="32"/>
      <c r="C17" s="27" t="s">
        <v>39</v>
      </c>
      <c r="D17" s="19" t="s">
        <v>35</v>
      </c>
      <c r="E17" s="24">
        <v>1</v>
      </c>
      <c r="F17" s="28">
        <v>1200</v>
      </c>
      <c r="G17" s="29">
        <f t="shared" si="9"/>
        <v>1200</v>
      </c>
      <c r="H17" s="30">
        <v>1900</v>
      </c>
      <c r="I17" s="35">
        <f t="shared" si="10"/>
        <v>1900</v>
      </c>
      <c r="J17" s="28">
        <v>1200</v>
      </c>
      <c r="K17" s="29">
        <f t="shared" si="11"/>
        <v>1200</v>
      </c>
      <c r="L17" s="36"/>
      <c r="M17" s="37"/>
      <c r="N17" s="37"/>
      <c r="O17" s="37"/>
      <c r="P17" s="37"/>
      <c r="Q17" s="35"/>
      <c r="R17" s="37">
        <f t="shared" si="12"/>
        <v>1433.33</v>
      </c>
      <c r="S17" s="42">
        <f t="shared" si="13"/>
        <v>3</v>
      </c>
      <c r="T17" s="42">
        <f t="shared" si="14"/>
        <v>404.145188453358</v>
      </c>
      <c r="U17" s="43">
        <f t="shared" si="15"/>
        <v>28.196241511261</v>
      </c>
      <c r="V17" s="43" t="str">
        <f t="shared" si="16"/>
        <v>ОДН</v>
      </c>
      <c r="W17" s="44">
        <f t="shared" si="17"/>
        <v>1433.33</v>
      </c>
    </row>
    <row r="18" ht="27" customHeight="1" spans="1:23">
      <c r="A18" s="19">
        <v>6</v>
      </c>
      <c r="B18" s="26" t="s">
        <v>40</v>
      </c>
      <c r="C18" s="27" t="s">
        <v>41</v>
      </c>
      <c r="D18" s="19" t="s">
        <v>35</v>
      </c>
      <c r="E18" s="24">
        <v>1</v>
      </c>
      <c r="F18" s="28">
        <v>500</v>
      </c>
      <c r="G18" s="29">
        <f t="shared" si="9"/>
        <v>500</v>
      </c>
      <c r="H18" s="30">
        <v>500</v>
      </c>
      <c r="I18" s="35">
        <f t="shared" si="10"/>
        <v>500</v>
      </c>
      <c r="J18" s="28">
        <v>500</v>
      </c>
      <c r="K18" s="29">
        <f t="shared" si="11"/>
        <v>500</v>
      </c>
      <c r="L18" s="36"/>
      <c r="M18" s="37"/>
      <c r="N18" s="37"/>
      <c r="O18" s="37"/>
      <c r="P18" s="37"/>
      <c r="Q18" s="35"/>
      <c r="R18" s="37">
        <f t="shared" si="12"/>
        <v>500</v>
      </c>
      <c r="S18" s="42">
        <f t="shared" si="13"/>
        <v>3</v>
      </c>
      <c r="T18" s="42">
        <f t="shared" si="14"/>
        <v>0</v>
      </c>
      <c r="U18" s="43">
        <f t="shared" si="15"/>
        <v>0</v>
      </c>
      <c r="V18" s="43" t="str">
        <f t="shared" si="16"/>
        <v>ОДН</v>
      </c>
      <c r="W18" s="44">
        <f t="shared" si="17"/>
        <v>500</v>
      </c>
    </row>
    <row r="19" ht="27" customHeight="1" spans="1:23">
      <c r="A19" s="19">
        <v>7</v>
      </c>
      <c r="B19" s="31"/>
      <c r="C19" s="27" t="s">
        <v>42</v>
      </c>
      <c r="D19" s="19" t="s">
        <v>35</v>
      </c>
      <c r="E19" s="24">
        <v>1</v>
      </c>
      <c r="F19" s="28">
        <v>500</v>
      </c>
      <c r="G19" s="29">
        <f t="shared" si="9"/>
        <v>500</v>
      </c>
      <c r="H19" s="30">
        <v>500</v>
      </c>
      <c r="I19" s="35">
        <f t="shared" si="10"/>
        <v>500</v>
      </c>
      <c r="J19" s="28">
        <v>500</v>
      </c>
      <c r="K19" s="29">
        <f t="shared" si="11"/>
        <v>500</v>
      </c>
      <c r="L19" s="36"/>
      <c r="M19" s="37"/>
      <c r="N19" s="37"/>
      <c r="O19" s="37"/>
      <c r="P19" s="37"/>
      <c r="Q19" s="35"/>
      <c r="R19" s="37">
        <f t="shared" si="12"/>
        <v>500</v>
      </c>
      <c r="S19" s="42">
        <f t="shared" si="13"/>
        <v>3</v>
      </c>
      <c r="T19" s="42">
        <f t="shared" si="14"/>
        <v>0</v>
      </c>
      <c r="U19" s="43">
        <f t="shared" si="15"/>
        <v>0</v>
      </c>
      <c r="V19" s="43" t="str">
        <f t="shared" si="16"/>
        <v>ОДН</v>
      </c>
      <c r="W19" s="44">
        <f t="shared" si="17"/>
        <v>500</v>
      </c>
    </row>
    <row r="20" ht="27" customHeight="1" spans="1:23">
      <c r="A20" s="19">
        <v>8</v>
      </c>
      <c r="B20" s="31"/>
      <c r="C20" s="27" t="s">
        <v>43</v>
      </c>
      <c r="D20" s="19" t="s">
        <v>35</v>
      </c>
      <c r="E20" s="24">
        <v>1</v>
      </c>
      <c r="F20" s="28">
        <v>500</v>
      </c>
      <c r="G20" s="29">
        <f t="shared" si="9"/>
        <v>500</v>
      </c>
      <c r="H20" s="30">
        <v>500</v>
      </c>
      <c r="I20" s="35">
        <f t="shared" si="10"/>
        <v>500</v>
      </c>
      <c r="J20" s="28">
        <v>500</v>
      </c>
      <c r="K20" s="29">
        <f t="shared" si="11"/>
        <v>500</v>
      </c>
      <c r="L20" s="36"/>
      <c r="M20" s="37"/>
      <c r="N20" s="37"/>
      <c r="O20" s="37"/>
      <c r="P20" s="37"/>
      <c r="Q20" s="35"/>
      <c r="R20" s="37">
        <f t="shared" si="12"/>
        <v>500</v>
      </c>
      <c r="S20" s="42">
        <f t="shared" si="13"/>
        <v>3</v>
      </c>
      <c r="T20" s="42">
        <f t="shared" si="14"/>
        <v>0</v>
      </c>
      <c r="U20" s="43">
        <f t="shared" si="15"/>
        <v>0</v>
      </c>
      <c r="V20" s="43" t="str">
        <f t="shared" si="16"/>
        <v>ОДН</v>
      </c>
      <c r="W20" s="44">
        <f t="shared" si="17"/>
        <v>500</v>
      </c>
    </row>
    <row r="21" ht="27" customHeight="1" spans="1:23">
      <c r="A21" s="19">
        <v>9</v>
      </c>
      <c r="B21" s="31"/>
      <c r="C21" s="27" t="s">
        <v>44</v>
      </c>
      <c r="D21" s="19" t="s">
        <v>35</v>
      </c>
      <c r="E21" s="24">
        <v>1</v>
      </c>
      <c r="F21" s="28">
        <v>600</v>
      </c>
      <c r="G21" s="29">
        <f t="shared" ref="G21" si="18">F21*E21</f>
        <v>600</v>
      </c>
      <c r="H21" s="30">
        <v>500</v>
      </c>
      <c r="I21" s="35">
        <f t="shared" ref="I21" si="19">H21*E21</f>
        <v>500</v>
      </c>
      <c r="J21" s="28">
        <v>600</v>
      </c>
      <c r="K21" s="29">
        <f t="shared" ref="K21" si="20">J21*E21</f>
        <v>600</v>
      </c>
      <c r="L21" s="36"/>
      <c r="M21" s="37"/>
      <c r="N21" s="37"/>
      <c r="O21" s="37"/>
      <c r="P21" s="37"/>
      <c r="Q21" s="35"/>
      <c r="R21" s="37">
        <f t="shared" ref="R21" si="21">ROUND(AVERAGE(F21,H21,J21,L21,N21),2)</f>
        <v>566.67</v>
      </c>
      <c r="S21" s="42">
        <f t="shared" ref="S21" si="22">COUNTA(F21,H21,J21,L21,N21)</f>
        <v>3</v>
      </c>
      <c r="T21" s="42">
        <f t="shared" ref="T21" si="23">SQRT((IF(F21&gt;0,POWER(F21-R21,2),0)+IF(H21&gt;0,POWER(H21-R21,2),0)+IF(J21&gt;0,POWER(J21-R21,2),0)+IF(L21&gt;0,POWER(L21-R21,2),0)+IF(N21&gt;0,POWER(N21-R21,2),0))/(S21-1))</f>
        <v>57.7350270633001</v>
      </c>
      <c r="U21" s="43">
        <f t="shared" ref="U21" si="24">T21/R21*100</f>
        <v>10.1884742554397</v>
      </c>
      <c r="V21" s="43" t="str">
        <f t="shared" ref="V21" si="25">IF(U21&lt;33,$V$8,$V$9)</f>
        <v>ОДН</v>
      </c>
      <c r="W21" s="44">
        <f t="shared" ref="W21" si="26">E21*R21</f>
        <v>566.67</v>
      </c>
    </row>
    <row r="22" ht="27" customHeight="1" spans="1:23">
      <c r="A22" s="19">
        <v>10</v>
      </c>
      <c r="B22" s="31"/>
      <c r="C22" s="27" t="s">
        <v>45</v>
      </c>
      <c r="D22" s="19" t="s">
        <v>35</v>
      </c>
      <c r="E22" s="24">
        <v>1</v>
      </c>
      <c r="F22" s="28">
        <v>600</v>
      </c>
      <c r="G22" s="29">
        <f t="shared" si="9"/>
        <v>600</v>
      </c>
      <c r="H22" s="30">
        <v>750</v>
      </c>
      <c r="I22" s="35">
        <f t="shared" si="10"/>
        <v>750</v>
      </c>
      <c r="J22" s="28">
        <v>600</v>
      </c>
      <c r="K22" s="29">
        <f t="shared" si="11"/>
        <v>600</v>
      </c>
      <c r="L22" s="36"/>
      <c r="M22" s="37"/>
      <c r="N22" s="37"/>
      <c r="O22" s="37"/>
      <c r="P22" s="37"/>
      <c r="Q22" s="35"/>
      <c r="R22" s="37">
        <f t="shared" si="12"/>
        <v>650</v>
      </c>
      <c r="S22" s="42">
        <f t="shared" si="13"/>
        <v>3</v>
      </c>
      <c r="T22" s="42">
        <f t="shared" si="14"/>
        <v>86.6025403784439</v>
      </c>
      <c r="U22" s="43">
        <f t="shared" si="15"/>
        <v>13.3234677505298</v>
      </c>
      <c r="V22" s="43" t="str">
        <f t="shared" si="16"/>
        <v>ОДН</v>
      </c>
      <c r="W22" s="44">
        <f t="shared" si="17"/>
        <v>650</v>
      </c>
    </row>
    <row r="23" ht="27" customHeight="1" spans="1:23">
      <c r="A23" s="19">
        <v>11</v>
      </c>
      <c r="B23" s="31"/>
      <c r="C23" s="27" t="s">
        <v>46</v>
      </c>
      <c r="D23" s="19" t="s">
        <v>35</v>
      </c>
      <c r="E23" s="24">
        <v>1</v>
      </c>
      <c r="F23" s="28">
        <v>500</v>
      </c>
      <c r="G23" s="29">
        <f t="shared" si="9"/>
        <v>500</v>
      </c>
      <c r="H23" s="30">
        <v>500</v>
      </c>
      <c r="I23" s="35">
        <f t="shared" si="10"/>
        <v>500</v>
      </c>
      <c r="J23" s="28">
        <v>500</v>
      </c>
      <c r="K23" s="29">
        <f t="shared" si="11"/>
        <v>500</v>
      </c>
      <c r="L23" s="36"/>
      <c r="M23" s="37"/>
      <c r="N23" s="37"/>
      <c r="O23" s="37"/>
      <c r="P23" s="37"/>
      <c r="Q23" s="35"/>
      <c r="R23" s="37">
        <f t="shared" si="12"/>
        <v>500</v>
      </c>
      <c r="S23" s="42">
        <f t="shared" si="13"/>
        <v>3</v>
      </c>
      <c r="T23" s="42">
        <f t="shared" si="14"/>
        <v>0</v>
      </c>
      <c r="U23" s="43">
        <f t="shared" si="15"/>
        <v>0</v>
      </c>
      <c r="V23" s="43" t="str">
        <f t="shared" si="16"/>
        <v>ОДН</v>
      </c>
      <c r="W23" s="44">
        <f t="shared" si="17"/>
        <v>500</v>
      </c>
    </row>
    <row r="24" ht="27" customHeight="1" spans="1:23">
      <c r="A24" s="19">
        <v>12</v>
      </c>
      <c r="B24" s="31"/>
      <c r="C24" s="27" t="s">
        <v>47</v>
      </c>
      <c r="D24" s="19" t="s">
        <v>35</v>
      </c>
      <c r="E24" s="24">
        <v>1</v>
      </c>
      <c r="F24" s="28">
        <v>600</v>
      </c>
      <c r="G24" s="29">
        <f t="shared" si="9"/>
        <v>600</v>
      </c>
      <c r="H24" s="30">
        <v>500</v>
      </c>
      <c r="I24" s="35">
        <f t="shared" si="10"/>
        <v>500</v>
      </c>
      <c r="J24" s="28">
        <v>600</v>
      </c>
      <c r="K24" s="29">
        <f t="shared" si="11"/>
        <v>600</v>
      </c>
      <c r="L24" s="36"/>
      <c r="M24" s="37"/>
      <c r="N24" s="37"/>
      <c r="O24" s="37"/>
      <c r="P24" s="37"/>
      <c r="Q24" s="35"/>
      <c r="R24" s="37">
        <f t="shared" si="12"/>
        <v>566.67</v>
      </c>
      <c r="S24" s="42">
        <f t="shared" si="13"/>
        <v>3</v>
      </c>
      <c r="T24" s="42">
        <f t="shared" si="14"/>
        <v>57.7350270633001</v>
      </c>
      <c r="U24" s="43">
        <f t="shared" si="15"/>
        <v>10.1884742554397</v>
      </c>
      <c r="V24" s="43" t="str">
        <f t="shared" si="16"/>
        <v>ОДН</v>
      </c>
      <c r="W24" s="44">
        <f t="shared" si="17"/>
        <v>566.67</v>
      </c>
    </row>
    <row r="25" ht="27" customHeight="1" spans="1:23">
      <c r="A25" s="19">
        <v>13</v>
      </c>
      <c r="B25" s="31"/>
      <c r="C25" s="27" t="s">
        <v>48</v>
      </c>
      <c r="D25" s="19" t="s">
        <v>35</v>
      </c>
      <c r="E25" s="24">
        <v>1</v>
      </c>
      <c r="F25" s="28">
        <v>1650</v>
      </c>
      <c r="G25" s="29">
        <f t="shared" si="9"/>
        <v>1650</v>
      </c>
      <c r="H25" s="30">
        <v>1400</v>
      </c>
      <c r="I25" s="35">
        <f t="shared" si="10"/>
        <v>1400</v>
      </c>
      <c r="J25" s="28">
        <v>1650</v>
      </c>
      <c r="K25" s="29">
        <f t="shared" si="11"/>
        <v>1650</v>
      </c>
      <c r="L25" s="36"/>
      <c r="M25" s="37"/>
      <c r="N25" s="37"/>
      <c r="O25" s="37"/>
      <c r="P25" s="37"/>
      <c r="Q25" s="35"/>
      <c r="R25" s="37">
        <f t="shared" si="12"/>
        <v>1566.67</v>
      </c>
      <c r="S25" s="42">
        <f t="shared" si="13"/>
        <v>3</v>
      </c>
      <c r="T25" s="42">
        <f t="shared" si="14"/>
        <v>144.337567355141</v>
      </c>
      <c r="U25" s="43">
        <f t="shared" si="15"/>
        <v>9.21301661199496</v>
      </c>
      <c r="V25" s="43" t="str">
        <f t="shared" si="16"/>
        <v>ОДН</v>
      </c>
      <c r="W25" s="44">
        <f t="shared" si="17"/>
        <v>1566.67</v>
      </c>
    </row>
    <row r="26" ht="27" customHeight="1" spans="1:23">
      <c r="A26" s="19">
        <v>14</v>
      </c>
      <c r="B26" s="31"/>
      <c r="C26" s="27" t="s">
        <v>49</v>
      </c>
      <c r="D26" s="19" t="s">
        <v>35</v>
      </c>
      <c r="E26" s="24">
        <v>1</v>
      </c>
      <c r="F26" s="28">
        <v>1650</v>
      </c>
      <c r="G26" s="29">
        <f t="shared" si="9"/>
        <v>1650</v>
      </c>
      <c r="H26" s="30">
        <v>1300</v>
      </c>
      <c r="I26" s="35">
        <f t="shared" si="10"/>
        <v>1300</v>
      </c>
      <c r="J26" s="28">
        <v>1650</v>
      </c>
      <c r="K26" s="29">
        <f t="shared" si="11"/>
        <v>1650</v>
      </c>
      <c r="L26" s="36"/>
      <c r="M26" s="37"/>
      <c r="N26" s="37"/>
      <c r="O26" s="37"/>
      <c r="P26" s="37"/>
      <c r="Q26" s="35"/>
      <c r="R26" s="37">
        <f t="shared" si="12"/>
        <v>1533.33</v>
      </c>
      <c r="S26" s="42">
        <f t="shared" si="13"/>
        <v>3</v>
      </c>
      <c r="T26" s="42">
        <f t="shared" si="14"/>
        <v>202.072594257608</v>
      </c>
      <c r="U26" s="43">
        <f t="shared" si="15"/>
        <v>13.178676100879</v>
      </c>
      <c r="V26" s="43" t="str">
        <f t="shared" si="16"/>
        <v>ОДН</v>
      </c>
      <c r="W26" s="44">
        <f t="shared" si="17"/>
        <v>1533.33</v>
      </c>
    </row>
    <row r="27" ht="27" customHeight="1" spans="1:23">
      <c r="A27" s="19">
        <v>15</v>
      </c>
      <c r="B27" s="31"/>
      <c r="C27" s="27" t="s">
        <v>50</v>
      </c>
      <c r="D27" s="19" t="s">
        <v>35</v>
      </c>
      <c r="E27" s="24">
        <v>1</v>
      </c>
      <c r="F27" s="28">
        <v>1400</v>
      </c>
      <c r="G27" s="29">
        <f t="shared" si="9"/>
        <v>1400</v>
      </c>
      <c r="H27" s="30">
        <v>1300</v>
      </c>
      <c r="I27" s="35">
        <f t="shared" si="10"/>
        <v>1300</v>
      </c>
      <c r="J27" s="28">
        <v>1400</v>
      </c>
      <c r="K27" s="29">
        <f t="shared" si="11"/>
        <v>1400</v>
      </c>
      <c r="L27" s="36"/>
      <c r="M27" s="37"/>
      <c r="N27" s="37"/>
      <c r="O27" s="37"/>
      <c r="P27" s="37"/>
      <c r="Q27" s="35"/>
      <c r="R27" s="37">
        <f t="shared" si="12"/>
        <v>1366.67</v>
      </c>
      <c r="S27" s="42">
        <f t="shared" si="13"/>
        <v>3</v>
      </c>
      <c r="T27" s="42">
        <f t="shared" si="14"/>
        <v>57.7350270633001</v>
      </c>
      <c r="U27" s="43">
        <f t="shared" si="15"/>
        <v>4.22450387169545</v>
      </c>
      <c r="V27" s="43" t="str">
        <f t="shared" si="16"/>
        <v>ОДН</v>
      </c>
      <c r="W27" s="44">
        <f t="shared" si="17"/>
        <v>1366.67</v>
      </c>
    </row>
    <row r="28" ht="27" customHeight="1" spans="1:23">
      <c r="A28" s="19">
        <v>16</v>
      </c>
      <c r="B28" s="31"/>
      <c r="C28" s="27" t="s">
        <v>51</v>
      </c>
      <c r="D28" s="19" t="s">
        <v>35</v>
      </c>
      <c r="E28" s="24">
        <v>1</v>
      </c>
      <c r="F28" s="28">
        <v>550</v>
      </c>
      <c r="G28" s="29">
        <f t="shared" si="9"/>
        <v>550</v>
      </c>
      <c r="H28" s="30">
        <v>600</v>
      </c>
      <c r="I28" s="35">
        <f t="shared" si="10"/>
        <v>600</v>
      </c>
      <c r="J28" s="28">
        <v>550</v>
      </c>
      <c r="K28" s="29">
        <f t="shared" si="11"/>
        <v>550</v>
      </c>
      <c r="L28" s="36"/>
      <c r="M28" s="37"/>
      <c r="N28" s="37"/>
      <c r="O28" s="37"/>
      <c r="P28" s="37"/>
      <c r="Q28" s="35"/>
      <c r="R28" s="37">
        <f t="shared" si="12"/>
        <v>566.67</v>
      </c>
      <c r="S28" s="42">
        <f t="shared" si="13"/>
        <v>3</v>
      </c>
      <c r="T28" s="42">
        <f t="shared" si="14"/>
        <v>28.8675137481564</v>
      </c>
      <c r="U28" s="43">
        <f t="shared" si="15"/>
        <v>5.09423716592663</v>
      </c>
      <c r="V28" s="43" t="str">
        <f t="shared" si="16"/>
        <v>ОДН</v>
      </c>
      <c r="W28" s="44">
        <f t="shared" si="17"/>
        <v>566.67</v>
      </c>
    </row>
    <row r="29" ht="27" customHeight="1" spans="1:23">
      <c r="A29" s="19">
        <v>17</v>
      </c>
      <c r="B29" s="31"/>
      <c r="C29" s="27" t="s">
        <v>52</v>
      </c>
      <c r="D29" s="19" t="s">
        <v>35</v>
      </c>
      <c r="E29" s="24">
        <v>1</v>
      </c>
      <c r="F29" s="28">
        <v>650</v>
      </c>
      <c r="G29" s="29">
        <f t="shared" si="9"/>
        <v>650</v>
      </c>
      <c r="H29" s="30">
        <v>750</v>
      </c>
      <c r="I29" s="35">
        <f t="shared" si="10"/>
        <v>750</v>
      </c>
      <c r="J29" s="28">
        <v>650</v>
      </c>
      <c r="K29" s="29">
        <f t="shared" si="11"/>
        <v>650</v>
      </c>
      <c r="L29" s="36"/>
      <c r="M29" s="37"/>
      <c r="N29" s="37"/>
      <c r="O29" s="37"/>
      <c r="P29" s="37"/>
      <c r="Q29" s="35"/>
      <c r="R29" s="37">
        <f t="shared" si="12"/>
        <v>683.33</v>
      </c>
      <c r="S29" s="42">
        <f t="shared" si="13"/>
        <v>3</v>
      </c>
      <c r="T29" s="42">
        <f t="shared" si="14"/>
        <v>57.7350270633001</v>
      </c>
      <c r="U29" s="43">
        <f t="shared" si="15"/>
        <v>8.44906956570034</v>
      </c>
      <c r="V29" s="43" t="str">
        <f t="shared" si="16"/>
        <v>ОДН</v>
      </c>
      <c r="W29" s="44">
        <f t="shared" si="17"/>
        <v>683.33</v>
      </c>
    </row>
    <row r="30" ht="27" customHeight="1" spans="1:23">
      <c r="A30" s="19">
        <v>18</v>
      </c>
      <c r="B30" s="31"/>
      <c r="C30" s="27" t="s">
        <v>53</v>
      </c>
      <c r="D30" s="19" t="s">
        <v>35</v>
      </c>
      <c r="E30" s="24">
        <v>1</v>
      </c>
      <c r="F30" s="28">
        <v>1100</v>
      </c>
      <c r="G30" s="29">
        <f t="shared" si="9"/>
        <v>1100</v>
      </c>
      <c r="H30" s="30">
        <v>1300</v>
      </c>
      <c r="I30" s="35">
        <f t="shared" si="10"/>
        <v>1300</v>
      </c>
      <c r="J30" s="28">
        <v>1100</v>
      </c>
      <c r="K30" s="29">
        <f t="shared" si="11"/>
        <v>1100</v>
      </c>
      <c r="L30" s="36"/>
      <c r="M30" s="37"/>
      <c r="N30" s="37"/>
      <c r="O30" s="37"/>
      <c r="P30" s="37"/>
      <c r="Q30" s="35"/>
      <c r="R30" s="37">
        <f t="shared" si="12"/>
        <v>1166.67</v>
      </c>
      <c r="S30" s="42">
        <f t="shared" si="13"/>
        <v>3</v>
      </c>
      <c r="T30" s="42">
        <f t="shared" si="14"/>
        <v>115.470053910094</v>
      </c>
      <c r="U30" s="43">
        <f t="shared" si="15"/>
        <v>9.89740491399401</v>
      </c>
      <c r="V30" s="43" t="str">
        <f t="shared" si="16"/>
        <v>ОДН</v>
      </c>
      <c r="W30" s="44">
        <f t="shared" si="17"/>
        <v>1166.67</v>
      </c>
    </row>
    <row r="31" ht="27" customHeight="1" spans="1:23">
      <c r="A31" s="19">
        <v>19</v>
      </c>
      <c r="B31" s="31"/>
      <c r="C31" s="27" t="s">
        <v>54</v>
      </c>
      <c r="D31" s="19" t="s">
        <v>35</v>
      </c>
      <c r="E31" s="24">
        <v>1</v>
      </c>
      <c r="F31" s="28">
        <v>1500</v>
      </c>
      <c r="G31" s="29">
        <f t="shared" ref="G31" si="27">F31*E31</f>
        <v>1500</v>
      </c>
      <c r="H31" s="30">
        <v>1200</v>
      </c>
      <c r="I31" s="35">
        <f t="shared" ref="I31" si="28">H31*E31</f>
        <v>1200</v>
      </c>
      <c r="J31" s="28">
        <v>1500</v>
      </c>
      <c r="K31" s="29">
        <f t="shared" ref="K31" si="29">J31*E31</f>
        <v>1500</v>
      </c>
      <c r="L31" s="36"/>
      <c r="M31" s="37"/>
      <c r="N31" s="37"/>
      <c r="O31" s="37"/>
      <c r="P31" s="37"/>
      <c r="Q31" s="35"/>
      <c r="R31" s="37">
        <f t="shared" ref="R31" si="30">ROUND(AVERAGE(F31,H31,J31,L31,N31),2)</f>
        <v>1400</v>
      </c>
      <c r="S31" s="42">
        <f t="shared" ref="S31" si="31">COUNTA(F31,H31,J31,L31,N31)</f>
        <v>3</v>
      </c>
      <c r="T31" s="42">
        <f t="shared" ref="T31" si="32">SQRT((IF(F31&gt;0,POWER(F31-R31,2),0)+IF(H31&gt;0,POWER(H31-R31,2),0)+IF(J31&gt;0,POWER(J31-R31,2),0)+IF(L31&gt;0,POWER(L31-R31,2),0)+IF(N31&gt;0,POWER(N31-R31,2),0))/(S31-1))</f>
        <v>173.205080756888</v>
      </c>
      <c r="U31" s="43">
        <f t="shared" ref="U31" si="33">T31/R31*100</f>
        <v>12.3717914826348</v>
      </c>
      <c r="V31" s="43" t="str">
        <f t="shared" ref="V31" si="34">IF(U31&lt;33,$V$8,$V$9)</f>
        <v>ОДН</v>
      </c>
      <c r="W31" s="44">
        <f t="shared" ref="W31" si="35">E31*R31</f>
        <v>1400</v>
      </c>
    </row>
    <row r="32" ht="27" customHeight="1" spans="1:23">
      <c r="A32" s="19">
        <v>20</v>
      </c>
      <c r="B32" s="31"/>
      <c r="C32" s="27" t="s">
        <v>55</v>
      </c>
      <c r="D32" s="19" t="s">
        <v>35</v>
      </c>
      <c r="E32" s="24">
        <v>1</v>
      </c>
      <c r="F32" s="28">
        <v>1500</v>
      </c>
      <c r="G32" s="29">
        <f t="shared" si="9"/>
        <v>1500</v>
      </c>
      <c r="H32" s="30">
        <v>1800</v>
      </c>
      <c r="I32" s="35">
        <f t="shared" si="10"/>
        <v>1800</v>
      </c>
      <c r="J32" s="28">
        <v>1500</v>
      </c>
      <c r="K32" s="29">
        <f t="shared" si="11"/>
        <v>1500</v>
      </c>
      <c r="L32" s="36"/>
      <c r="M32" s="37"/>
      <c r="N32" s="37"/>
      <c r="O32" s="37"/>
      <c r="P32" s="37"/>
      <c r="Q32" s="35"/>
      <c r="R32" s="37">
        <f t="shared" si="12"/>
        <v>1600</v>
      </c>
      <c r="S32" s="42">
        <f t="shared" si="13"/>
        <v>3</v>
      </c>
      <c r="T32" s="42">
        <f t="shared" si="14"/>
        <v>173.205080756888</v>
      </c>
      <c r="U32" s="43">
        <f t="shared" si="15"/>
        <v>10.8253175473055</v>
      </c>
      <c r="V32" s="43" t="str">
        <f t="shared" si="16"/>
        <v>ОДН</v>
      </c>
      <c r="W32" s="44">
        <f t="shared" si="17"/>
        <v>1600</v>
      </c>
    </row>
    <row r="33" ht="27" customHeight="1" spans="1:23">
      <c r="A33" s="19">
        <v>21</v>
      </c>
      <c r="B33" s="31"/>
      <c r="C33" s="27" t="s">
        <v>56</v>
      </c>
      <c r="D33" s="19" t="s">
        <v>35</v>
      </c>
      <c r="E33" s="24">
        <v>1</v>
      </c>
      <c r="F33" s="28">
        <v>1200</v>
      </c>
      <c r="G33" s="29">
        <f t="shared" si="9"/>
        <v>1200</v>
      </c>
      <c r="H33" s="30">
        <v>1300</v>
      </c>
      <c r="I33" s="35">
        <f t="shared" si="10"/>
        <v>1300</v>
      </c>
      <c r="J33" s="28">
        <v>1200</v>
      </c>
      <c r="K33" s="29">
        <f t="shared" si="11"/>
        <v>1200</v>
      </c>
      <c r="L33" s="36"/>
      <c r="M33" s="37"/>
      <c r="N33" s="37"/>
      <c r="O33" s="37"/>
      <c r="P33" s="37"/>
      <c r="Q33" s="35"/>
      <c r="R33" s="37">
        <f t="shared" si="12"/>
        <v>1233.33</v>
      </c>
      <c r="S33" s="42">
        <f t="shared" si="13"/>
        <v>3</v>
      </c>
      <c r="T33" s="42">
        <f t="shared" si="14"/>
        <v>57.7350270633001</v>
      </c>
      <c r="U33" s="43">
        <f t="shared" si="15"/>
        <v>4.68123106251369</v>
      </c>
      <c r="V33" s="43" t="str">
        <f t="shared" si="16"/>
        <v>ОДН</v>
      </c>
      <c r="W33" s="44">
        <f t="shared" si="17"/>
        <v>1233.33</v>
      </c>
    </row>
    <row r="34" ht="27" customHeight="1" spans="1:23">
      <c r="A34" s="19">
        <v>22</v>
      </c>
      <c r="B34" s="31"/>
      <c r="C34" s="27" t="s">
        <v>57</v>
      </c>
      <c r="D34" s="19" t="s">
        <v>35</v>
      </c>
      <c r="E34" s="24">
        <v>1</v>
      </c>
      <c r="F34" s="28">
        <v>850</v>
      </c>
      <c r="G34" s="29">
        <f t="shared" si="9"/>
        <v>850</v>
      </c>
      <c r="H34" s="30">
        <v>850</v>
      </c>
      <c r="I34" s="35">
        <f t="shared" si="10"/>
        <v>850</v>
      </c>
      <c r="J34" s="28">
        <v>850</v>
      </c>
      <c r="K34" s="29">
        <f t="shared" si="11"/>
        <v>850</v>
      </c>
      <c r="L34" s="36"/>
      <c r="M34" s="37"/>
      <c r="N34" s="37"/>
      <c r="O34" s="37"/>
      <c r="P34" s="37"/>
      <c r="Q34" s="35"/>
      <c r="R34" s="37">
        <f t="shared" si="12"/>
        <v>850</v>
      </c>
      <c r="S34" s="42">
        <f t="shared" si="13"/>
        <v>3</v>
      </c>
      <c r="T34" s="42">
        <f t="shared" si="14"/>
        <v>0</v>
      </c>
      <c r="U34" s="43">
        <f t="shared" si="15"/>
        <v>0</v>
      </c>
      <c r="V34" s="43" t="str">
        <f t="shared" si="16"/>
        <v>ОДН</v>
      </c>
      <c r="W34" s="44">
        <f t="shared" si="17"/>
        <v>850</v>
      </c>
    </row>
    <row r="35" ht="27" customHeight="1" spans="1:23">
      <c r="A35" s="19">
        <v>23</v>
      </c>
      <c r="B35" s="31"/>
      <c r="C35" s="27" t="s">
        <v>58</v>
      </c>
      <c r="D35" s="19" t="s">
        <v>35</v>
      </c>
      <c r="E35" s="24">
        <v>1</v>
      </c>
      <c r="F35" s="28">
        <v>500</v>
      </c>
      <c r="G35" s="29">
        <f t="shared" si="9"/>
        <v>500</v>
      </c>
      <c r="H35" s="30">
        <v>500</v>
      </c>
      <c r="I35" s="35">
        <f t="shared" si="10"/>
        <v>500</v>
      </c>
      <c r="J35" s="28">
        <v>500</v>
      </c>
      <c r="K35" s="29">
        <f t="shared" si="11"/>
        <v>500</v>
      </c>
      <c r="L35" s="36"/>
      <c r="M35" s="37"/>
      <c r="N35" s="37"/>
      <c r="O35" s="37"/>
      <c r="P35" s="37"/>
      <c r="Q35" s="35"/>
      <c r="R35" s="37">
        <f t="shared" si="12"/>
        <v>500</v>
      </c>
      <c r="S35" s="42">
        <f t="shared" si="13"/>
        <v>3</v>
      </c>
      <c r="T35" s="42">
        <f t="shared" si="14"/>
        <v>0</v>
      </c>
      <c r="U35" s="43">
        <f t="shared" si="15"/>
        <v>0</v>
      </c>
      <c r="V35" s="43" t="str">
        <f t="shared" si="16"/>
        <v>ОДН</v>
      </c>
      <c r="W35" s="44">
        <f t="shared" si="17"/>
        <v>500</v>
      </c>
    </row>
    <row r="36" ht="27" customHeight="1" spans="1:23">
      <c r="A36" s="19">
        <v>24</v>
      </c>
      <c r="B36" s="31"/>
      <c r="C36" s="27" t="s">
        <v>59</v>
      </c>
      <c r="D36" s="19" t="s">
        <v>35</v>
      </c>
      <c r="E36" s="24">
        <v>1</v>
      </c>
      <c r="F36" s="28">
        <v>800</v>
      </c>
      <c r="G36" s="29">
        <f t="shared" si="9"/>
        <v>800</v>
      </c>
      <c r="H36" s="30">
        <v>800</v>
      </c>
      <c r="I36" s="35">
        <f t="shared" si="10"/>
        <v>800</v>
      </c>
      <c r="J36" s="28">
        <v>800</v>
      </c>
      <c r="K36" s="29">
        <f t="shared" si="11"/>
        <v>800</v>
      </c>
      <c r="L36" s="36"/>
      <c r="M36" s="37"/>
      <c r="N36" s="37"/>
      <c r="O36" s="37"/>
      <c r="P36" s="37"/>
      <c r="Q36" s="35"/>
      <c r="R36" s="37">
        <f t="shared" si="12"/>
        <v>800</v>
      </c>
      <c r="S36" s="42">
        <f t="shared" si="13"/>
        <v>3</v>
      </c>
      <c r="T36" s="42">
        <f t="shared" si="14"/>
        <v>0</v>
      </c>
      <c r="U36" s="43">
        <f t="shared" si="15"/>
        <v>0</v>
      </c>
      <c r="V36" s="43" t="str">
        <f t="shared" si="16"/>
        <v>ОДН</v>
      </c>
      <c r="W36" s="44">
        <f t="shared" si="17"/>
        <v>800</v>
      </c>
    </row>
    <row r="37" ht="27" customHeight="1" spans="1:23">
      <c r="A37" s="19">
        <v>25</v>
      </c>
      <c r="B37" s="31"/>
      <c r="C37" s="27" t="s">
        <v>38</v>
      </c>
      <c r="D37" s="19" t="s">
        <v>35</v>
      </c>
      <c r="E37" s="24">
        <v>1</v>
      </c>
      <c r="F37" s="28">
        <v>1250</v>
      </c>
      <c r="G37" s="29">
        <f t="shared" si="9"/>
        <v>1250</v>
      </c>
      <c r="H37" s="30">
        <v>1300</v>
      </c>
      <c r="I37" s="35">
        <f t="shared" si="10"/>
        <v>1300</v>
      </c>
      <c r="J37" s="28">
        <v>1250</v>
      </c>
      <c r="K37" s="29">
        <f t="shared" si="11"/>
        <v>1250</v>
      </c>
      <c r="L37" s="36"/>
      <c r="M37" s="37"/>
      <c r="N37" s="37"/>
      <c r="O37" s="37"/>
      <c r="P37" s="37"/>
      <c r="Q37" s="35"/>
      <c r="R37" s="37">
        <f t="shared" si="12"/>
        <v>1266.67</v>
      </c>
      <c r="S37" s="42">
        <f t="shared" si="13"/>
        <v>3</v>
      </c>
      <c r="T37" s="42">
        <f t="shared" si="14"/>
        <v>28.8675137481564</v>
      </c>
      <c r="U37" s="43">
        <f t="shared" si="15"/>
        <v>2.27900824588539</v>
      </c>
      <c r="V37" s="43" t="str">
        <f t="shared" si="16"/>
        <v>ОДН</v>
      </c>
      <c r="W37" s="44">
        <f t="shared" si="17"/>
        <v>1266.67</v>
      </c>
    </row>
    <row r="38" ht="27" customHeight="1" spans="1:23">
      <c r="A38" s="19">
        <v>26</v>
      </c>
      <c r="B38" s="31"/>
      <c r="C38" s="27" t="s">
        <v>39</v>
      </c>
      <c r="D38" s="19" t="s">
        <v>35</v>
      </c>
      <c r="E38" s="24">
        <v>1</v>
      </c>
      <c r="F38" s="28">
        <v>1300</v>
      </c>
      <c r="G38" s="29">
        <f t="shared" si="9"/>
        <v>1300</v>
      </c>
      <c r="H38" s="30">
        <v>1300</v>
      </c>
      <c r="I38" s="35">
        <f t="shared" si="10"/>
        <v>1300</v>
      </c>
      <c r="J38" s="28">
        <v>1300</v>
      </c>
      <c r="K38" s="29">
        <f t="shared" si="11"/>
        <v>1300</v>
      </c>
      <c r="L38" s="36"/>
      <c r="M38" s="37"/>
      <c r="N38" s="37"/>
      <c r="O38" s="37"/>
      <c r="P38" s="37"/>
      <c r="Q38" s="35"/>
      <c r="R38" s="37">
        <f t="shared" si="12"/>
        <v>1300</v>
      </c>
      <c r="S38" s="42">
        <f t="shared" si="13"/>
        <v>3</v>
      </c>
      <c r="T38" s="42">
        <f t="shared" si="14"/>
        <v>0</v>
      </c>
      <c r="U38" s="43">
        <f t="shared" si="15"/>
        <v>0</v>
      </c>
      <c r="V38" s="43" t="str">
        <f t="shared" si="16"/>
        <v>ОДН</v>
      </c>
      <c r="W38" s="44">
        <f t="shared" si="17"/>
        <v>1300</v>
      </c>
    </row>
    <row r="39" ht="27" customHeight="1" spans="1:23">
      <c r="A39" s="19">
        <v>27</v>
      </c>
      <c r="B39" s="31"/>
      <c r="C39" s="27" t="s">
        <v>60</v>
      </c>
      <c r="D39" s="19" t="s">
        <v>35</v>
      </c>
      <c r="E39" s="24">
        <v>1</v>
      </c>
      <c r="F39" s="28">
        <v>1000</v>
      </c>
      <c r="G39" s="29">
        <f t="shared" si="9"/>
        <v>1000</v>
      </c>
      <c r="H39" s="30">
        <v>700</v>
      </c>
      <c r="I39" s="35">
        <f t="shared" si="10"/>
        <v>700</v>
      </c>
      <c r="J39" s="28">
        <v>1000</v>
      </c>
      <c r="K39" s="29">
        <f t="shared" si="11"/>
        <v>1000</v>
      </c>
      <c r="L39" s="36"/>
      <c r="M39" s="37"/>
      <c r="N39" s="37"/>
      <c r="O39" s="37"/>
      <c r="P39" s="37"/>
      <c r="Q39" s="35"/>
      <c r="R39" s="37">
        <f t="shared" si="12"/>
        <v>900</v>
      </c>
      <c r="S39" s="42">
        <f t="shared" si="13"/>
        <v>3</v>
      </c>
      <c r="T39" s="42">
        <f t="shared" si="14"/>
        <v>173.205080756888</v>
      </c>
      <c r="U39" s="43">
        <f t="shared" si="15"/>
        <v>19.2450089729875</v>
      </c>
      <c r="V39" s="43" t="str">
        <f t="shared" si="16"/>
        <v>ОДН</v>
      </c>
      <c r="W39" s="44">
        <f t="shared" si="17"/>
        <v>900</v>
      </c>
    </row>
    <row r="40" ht="27" customHeight="1" spans="1:23">
      <c r="A40" s="19">
        <v>28</v>
      </c>
      <c r="B40" s="26" t="s">
        <v>61</v>
      </c>
      <c r="C40" s="27" t="s">
        <v>62</v>
      </c>
      <c r="D40" s="19" t="s">
        <v>35</v>
      </c>
      <c r="E40" s="24">
        <v>1</v>
      </c>
      <c r="F40" s="28">
        <v>2000</v>
      </c>
      <c r="G40" s="29">
        <f t="shared" si="9"/>
        <v>2000</v>
      </c>
      <c r="H40" s="30">
        <v>1800</v>
      </c>
      <c r="I40" s="35">
        <f t="shared" si="10"/>
        <v>1800</v>
      </c>
      <c r="J40" s="28">
        <v>2000</v>
      </c>
      <c r="K40" s="29">
        <f t="shared" si="11"/>
        <v>2000</v>
      </c>
      <c r="L40" s="36"/>
      <c r="M40" s="37"/>
      <c r="N40" s="37"/>
      <c r="O40" s="37"/>
      <c r="P40" s="37"/>
      <c r="Q40" s="35"/>
      <c r="R40" s="37">
        <f t="shared" si="12"/>
        <v>1933.33</v>
      </c>
      <c r="S40" s="42">
        <f t="shared" si="13"/>
        <v>3</v>
      </c>
      <c r="T40" s="42">
        <f t="shared" si="14"/>
        <v>115.470053910094</v>
      </c>
      <c r="U40" s="43">
        <f t="shared" si="15"/>
        <v>5.97259929293467</v>
      </c>
      <c r="V40" s="43" t="str">
        <f t="shared" si="16"/>
        <v>ОДН</v>
      </c>
      <c r="W40" s="44">
        <f t="shared" si="17"/>
        <v>1933.33</v>
      </c>
    </row>
    <row r="41" ht="27" customHeight="1" spans="1:23">
      <c r="A41" s="19">
        <v>29</v>
      </c>
      <c r="B41" s="31"/>
      <c r="C41" s="27" t="s">
        <v>63</v>
      </c>
      <c r="D41" s="19" t="s">
        <v>35</v>
      </c>
      <c r="E41" s="24">
        <v>1</v>
      </c>
      <c r="F41" s="28">
        <v>2000</v>
      </c>
      <c r="G41" s="29">
        <f t="shared" si="9"/>
        <v>2000</v>
      </c>
      <c r="H41" s="30">
        <v>1800</v>
      </c>
      <c r="I41" s="35">
        <f t="shared" si="10"/>
        <v>1800</v>
      </c>
      <c r="J41" s="28">
        <v>2000</v>
      </c>
      <c r="K41" s="29">
        <f t="shared" si="11"/>
        <v>2000</v>
      </c>
      <c r="L41" s="36"/>
      <c r="M41" s="37"/>
      <c r="N41" s="37"/>
      <c r="O41" s="37"/>
      <c r="P41" s="37"/>
      <c r="Q41" s="35"/>
      <c r="R41" s="37">
        <f t="shared" si="12"/>
        <v>1933.33</v>
      </c>
      <c r="S41" s="42">
        <f t="shared" si="13"/>
        <v>3</v>
      </c>
      <c r="T41" s="42">
        <f t="shared" si="14"/>
        <v>115.470053910094</v>
      </c>
      <c r="U41" s="43">
        <f t="shared" si="15"/>
        <v>5.97259929293467</v>
      </c>
      <c r="V41" s="43" t="str">
        <f t="shared" si="16"/>
        <v>ОДН</v>
      </c>
      <c r="W41" s="44">
        <f t="shared" si="17"/>
        <v>1933.33</v>
      </c>
    </row>
    <row r="42" ht="27" customHeight="1" spans="1:23">
      <c r="A42" s="19">
        <v>30</v>
      </c>
      <c r="B42" s="31"/>
      <c r="C42" s="27" t="s">
        <v>64</v>
      </c>
      <c r="D42" s="19" t="s">
        <v>35</v>
      </c>
      <c r="E42" s="24">
        <v>1</v>
      </c>
      <c r="F42" s="28">
        <v>1500</v>
      </c>
      <c r="G42" s="29">
        <f t="shared" si="9"/>
        <v>1500</v>
      </c>
      <c r="H42" s="30">
        <v>1500</v>
      </c>
      <c r="I42" s="35">
        <f t="shared" si="10"/>
        <v>1500</v>
      </c>
      <c r="J42" s="28">
        <v>1500</v>
      </c>
      <c r="K42" s="29">
        <f t="shared" si="11"/>
        <v>1500</v>
      </c>
      <c r="L42" s="36"/>
      <c r="M42" s="37"/>
      <c r="N42" s="37"/>
      <c r="O42" s="37"/>
      <c r="P42" s="37"/>
      <c r="Q42" s="35"/>
      <c r="R42" s="37">
        <f t="shared" si="12"/>
        <v>1500</v>
      </c>
      <c r="S42" s="42">
        <f t="shared" si="13"/>
        <v>3</v>
      </c>
      <c r="T42" s="42">
        <f t="shared" si="14"/>
        <v>0</v>
      </c>
      <c r="U42" s="43">
        <f t="shared" si="15"/>
        <v>0</v>
      </c>
      <c r="V42" s="43" t="str">
        <f t="shared" si="16"/>
        <v>ОДН</v>
      </c>
      <c r="W42" s="44">
        <f t="shared" si="17"/>
        <v>1500</v>
      </c>
    </row>
    <row r="43" ht="27" customHeight="1" spans="1:23">
      <c r="A43" s="19">
        <v>31</v>
      </c>
      <c r="B43" s="31"/>
      <c r="C43" s="27" t="s">
        <v>65</v>
      </c>
      <c r="D43" s="19" t="s">
        <v>35</v>
      </c>
      <c r="E43" s="24">
        <v>1</v>
      </c>
      <c r="F43" s="28">
        <v>1500</v>
      </c>
      <c r="G43" s="29">
        <f t="shared" si="9"/>
        <v>1500</v>
      </c>
      <c r="H43" s="30">
        <v>1500</v>
      </c>
      <c r="I43" s="35">
        <f t="shared" si="10"/>
        <v>1500</v>
      </c>
      <c r="J43" s="28">
        <v>1500</v>
      </c>
      <c r="K43" s="29">
        <f t="shared" si="11"/>
        <v>1500</v>
      </c>
      <c r="L43" s="36"/>
      <c r="M43" s="37"/>
      <c r="N43" s="37"/>
      <c r="O43" s="37"/>
      <c r="P43" s="37"/>
      <c r="Q43" s="35"/>
      <c r="R43" s="37">
        <f t="shared" si="12"/>
        <v>1500</v>
      </c>
      <c r="S43" s="42">
        <f t="shared" si="13"/>
        <v>3</v>
      </c>
      <c r="T43" s="42">
        <f t="shared" si="14"/>
        <v>0</v>
      </c>
      <c r="U43" s="43">
        <f t="shared" si="15"/>
        <v>0</v>
      </c>
      <c r="V43" s="43" t="str">
        <f t="shared" si="16"/>
        <v>ОДН</v>
      </c>
      <c r="W43" s="44">
        <f t="shared" si="17"/>
        <v>1500</v>
      </c>
    </row>
    <row r="44" ht="27" customHeight="1" spans="1:23">
      <c r="A44" s="19">
        <v>32</v>
      </c>
      <c r="B44" s="31"/>
      <c r="C44" s="27" t="s">
        <v>66</v>
      </c>
      <c r="D44" s="19" t="s">
        <v>35</v>
      </c>
      <c r="E44" s="24">
        <v>1</v>
      </c>
      <c r="F44" s="28">
        <v>1500</v>
      </c>
      <c r="G44" s="29">
        <f t="shared" si="9"/>
        <v>1500</v>
      </c>
      <c r="H44" s="30">
        <v>1500</v>
      </c>
      <c r="I44" s="35">
        <f t="shared" si="10"/>
        <v>1500</v>
      </c>
      <c r="J44" s="28">
        <v>1500</v>
      </c>
      <c r="K44" s="29">
        <f t="shared" si="11"/>
        <v>1500</v>
      </c>
      <c r="L44" s="36"/>
      <c r="M44" s="37"/>
      <c r="N44" s="37"/>
      <c r="O44" s="37"/>
      <c r="P44" s="37"/>
      <c r="Q44" s="35"/>
      <c r="R44" s="37">
        <f t="shared" si="12"/>
        <v>1500</v>
      </c>
      <c r="S44" s="42">
        <f t="shared" si="13"/>
        <v>3</v>
      </c>
      <c r="T44" s="42">
        <f t="shared" si="14"/>
        <v>0</v>
      </c>
      <c r="U44" s="43">
        <f t="shared" si="15"/>
        <v>0</v>
      </c>
      <c r="V44" s="43" t="str">
        <f t="shared" si="16"/>
        <v>ОДН</v>
      </c>
      <c r="W44" s="44">
        <f t="shared" si="17"/>
        <v>1500</v>
      </c>
    </row>
    <row r="45" ht="27" customHeight="1" spans="1:23">
      <c r="A45" s="19">
        <v>33</v>
      </c>
      <c r="B45" s="31"/>
      <c r="C45" s="27" t="s">
        <v>67</v>
      </c>
      <c r="D45" s="19" t="s">
        <v>35</v>
      </c>
      <c r="E45" s="24">
        <v>1</v>
      </c>
      <c r="F45" s="28">
        <v>2000</v>
      </c>
      <c r="G45" s="29">
        <f t="shared" si="9"/>
        <v>2000</v>
      </c>
      <c r="H45" s="30">
        <v>1800</v>
      </c>
      <c r="I45" s="35">
        <f t="shared" si="10"/>
        <v>1800</v>
      </c>
      <c r="J45" s="28">
        <v>2000</v>
      </c>
      <c r="K45" s="29">
        <f t="shared" si="11"/>
        <v>2000</v>
      </c>
      <c r="L45" s="36"/>
      <c r="M45" s="37"/>
      <c r="N45" s="37"/>
      <c r="O45" s="37"/>
      <c r="P45" s="37"/>
      <c r="Q45" s="35"/>
      <c r="R45" s="37">
        <f t="shared" si="12"/>
        <v>1933.33</v>
      </c>
      <c r="S45" s="42">
        <f t="shared" si="13"/>
        <v>3</v>
      </c>
      <c r="T45" s="42">
        <f t="shared" si="14"/>
        <v>115.470053910094</v>
      </c>
      <c r="U45" s="43">
        <f t="shared" si="15"/>
        <v>5.97259929293467</v>
      </c>
      <c r="V45" s="43" t="str">
        <f t="shared" si="16"/>
        <v>ОДН</v>
      </c>
      <c r="W45" s="44">
        <f t="shared" si="17"/>
        <v>1933.33</v>
      </c>
    </row>
    <row r="46" ht="27" customHeight="1" spans="1:23">
      <c r="A46" s="19">
        <v>34</v>
      </c>
      <c r="B46" s="31"/>
      <c r="C46" s="27" t="s">
        <v>68</v>
      </c>
      <c r="D46" s="19" t="s">
        <v>35</v>
      </c>
      <c r="E46" s="24">
        <v>1</v>
      </c>
      <c r="F46" s="28">
        <v>1500</v>
      </c>
      <c r="G46" s="29">
        <f t="shared" si="9"/>
        <v>1500</v>
      </c>
      <c r="H46" s="30">
        <v>1500</v>
      </c>
      <c r="I46" s="35">
        <f t="shared" si="10"/>
        <v>1500</v>
      </c>
      <c r="J46" s="28">
        <v>1500</v>
      </c>
      <c r="K46" s="29">
        <f t="shared" si="11"/>
        <v>1500</v>
      </c>
      <c r="L46" s="36"/>
      <c r="M46" s="37"/>
      <c r="N46" s="37"/>
      <c r="O46" s="37"/>
      <c r="P46" s="37"/>
      <c r="Q46" s="35"/>
      <c r="R46" s="37">
        <f t="shared" si="12"/>
        <v>1500</v>
      </c>
      <c r="S46" s="42">
        <f t="shared" si="13"/>
        <v>3</v>
      </c>
      <c r="T46" s="42">
        <f t="shared" si="14"/>
        <v>0</v>
      </c>
      <c r="U46" s="43">
        <f t="shared" si="15"/>
        <v>0</v>
      </c>
      <c r="V46" s="43" t="str">
        <f t="shared" si="16"/>
        <v>ОДН</v>
      </c>
      <c r="W46" s="44">
        <f t="shared" si="17"/>
        <v>1500</v>
      </c>
    </row>
    <row r="47" ht="27" customHeight="1" spans="1:23">
      <c r="A47" s="19">
        <v>35</v>
      </c>
      <c r="B47" s="31"/>
      <c r="C47" s="27" t="s">
        <v>69</v>
      </c>
      <c r="D47" s="19" t="s">
        <v>35</v>
      </c>
      <c r="E47" s="24">
        <v>1</v>
      </c>
      <c r="F47" s="28">
        <v>1500</v>
      </c>
      <c r="G47" s="29">
        <f t="shared" si="9"/>
        <v>1500</v>
      </c>
      <c r="H47" s="30">
        <v>1500</v>
      </c>
      <c r="I47" s="35">
        <f t="shared" si="10"/>
        <v>1500</v>
      </c>
      <c r="J47" s="28">
        <v>1500</v>
      </c>
      <c r="K47" s="29">
        <f t="shared" si="11"/>
        <v>1500</v>
      </c>
      <c r="L47" s="36"/>
      <c r="M47" s="37"/>
      <c r="N47" s="37"/>
      <c r="O47" s="37"/>
      <c r="P47" s="37"/>
      <c r="Q47" s="35"/>
      <c r="R47" s="37">
        <f t="shared" si="12"/>
        <v>1500</v>
      </c>
      <c r="S47" s="42">
        <f t="shared" si="13"/>
        <v>3</v>
      </c>
      <c r="T47" s="42">
        <f t="shared" si="14"/>
        <v>0</v>
      </c>
      <c r="U47" s="43">
        <f t="shared" si="15"/>
        <v>0</v>
      </c>
      <c r="V47" s="43" t="str">
        <f t="shared" si="16"/>
        <v>ОДН</v>
      </c>
      <c r="W47" s="44">
        <f t="shared" si="17"/>
        <v>1500</v>
      </c>
    </row>
    <row r="48" ht="27" customHeight="1" spans="1:23">
      <c r="A48" s="19">
        <v>36</v>
      </c>
      <c r="B48" s="31"/>
      <c r="C48" s="27" t="s">
        <v>70</v>
      </c>
      <c r="D48" s="19" t="s">
        <v>35</v>
      </c>
      <c r="E48" s="24">
        <v>1</v>
      </c>
      <c r="F48" s="28">
        <v>3500</v>
      </c>
      <c r="G48" s="29">
        <f t="shared" si="9"/>
        <v>3500</v>
      </c>
      <c r="H48" s="30">
        <v>2500</v>
      </c>
      <c r="I48" s="35">
        <f t="shared" si="10"/>
        <v>2500</v>
      </c>
      <c r="J48" s="28">
        <v>3500</v>
      </c>
      <c r="K48" s="29">
        <f t="shared" si="11"/>
        <v>3500</v>
      </c>
      <c r="L48" s="36"/>
      <c r="M48" s="37"/>
      <c r="N48" s="37"/>
      <c r="O48" s="37"/>
      <c r="P48" s="37"/>
      <c r="Q48" s="35"/>
      <c r="R48" s="37">
        <f t="shared" si="12"/>
        <v>3166.67</v>
      </c>
      <c r="S48" s="42">
        <f t="shared" si="13"/>
        <v>3</v>
      </c>
      <c r="T48" s="42">
        <f t="shared" si="14"/>
        <v>577.350269204059</v>
      </c>
      <c r="U48" s="43">
        <f t="shared" si="15"/>
        <v>18.2320945726602</v>
      </c>
      <c r="V48" s="43" t="str">
        <f t="shared" si="16"/>
        <v>ОДН</v>
      </c>
      <c r="W48" s="44">
        <f t="shared" si="17"/>
        <v>3166.67</v>
      </c>
    </row>
    <row r="49" ht="27" customHeight="1" spans="1:23">
      <c r="A49" s="19">
        <v>37</v>
      </c>
      <c r="B49" s="31"/>
      <c r="C49" s="27" t="s">
        <v>71</v>
      </c>
      <c r="D49" s="19" t="s">
        <v>35</v>
      </c>
      <c r="E49" s="24">
        <v>1</v>
      </c>
      <c r="F49" s="28">
        <v>2000</v>
      </c>
      <c r="G49" s="29">
        <f t="shared" si="9"/>
        <v>2000</v>
      </c>
      <c r="H49" s="30">
        <v>2200</v>
      </c>
      <c r="I49" s="35">
        <f t="shared" si="10"/>
        <v>2200</v>
      </c>
      <c r="J49" s="28">
        <v>2000</v>
      </c>
      <c r="K49" s="29">
        <f t="shared" si="11"/>
        <v>2000</v>
      </c>
      <c r="L49" s="36"/>
      <c r="M49" s="37"/>
      <c r="N49" s="37"/>
      <c r="O49" s="37"/>
      <c r="P49" s="37"/>
      <c r="Q49" s="35"/>
      <c r="R49" s="37">
        <f t="shared" si="12"/>
        <v>2066.67</v>
      </c>
      <c r="S49" s="42">
        <f t="shared" si="13"/>
        <v>3</v>
      </c>
      <c r="T49" s="42">
        <f t="shared" si="14"/>
        <v>115.470053910094</v>
      </c>
      <c r="U49" s="43">
        <f t="shared" si="15"/>
        <v>5.58725166137283</v>
      </c>
      <c r="V49" s="43" t="str">
        <f t="shared" si="16"/>
        <v>ОДН</v>
      </c>
      <c r="W49" s="44">
        <f t="shared" si="17"/>
        <v>2066.67</v>
      </c>
    </row>
    <row r="50" ht="27" customHeight="1" spans="1:23">
      <c r="A50" s="19">
        <v>38</v>
      </c>
      <c r="B50" s="31"/>
      <c r="C50" s="27" t="s">
        <v>72</v>
      </c>
      <c r="D50" s="19" t="s">
        <v>35</v>
      </c>
      <c r="E50" s="24">
        <v>1</v>
      </c>
      <c r="F50" s="28">
        <v>2000</v>
      </c>
      <c r="G50" s="29">
        <f t="shared" si="9"/>
        <v>2000</v>
      </c>
      <c r="H50" s="30">
        <v>2200</v>
      </c>
      <c r="I50" s="35">
        <f t="shared" si="10"/>
        <v>2200</v>
      </c>
      <c r="J50" s="28">
        <v>2000</v>
      </c>
      <c r="K50" s="29">
        <f t="shared" si="11"/>
        <v>2000</v>
      </c>
      <c r="L50" s="36"/>
      <c r="M50" s="37"/>
      <c r="N50" s="37"/>
      <c r="O50" s="37"/>
      <c r="P50" s="37"/>
      <c r="Q50" s="35"/>
      <c r="R50" s="37">
        <f t="shared" si="12"/>
        <v>2066.67</v>
      </c>
      <c r="S50" s="42">
        <f t="shared" si="13"/>
        <v>3</v>
      </c>
      <c r="T50" s="42">
        <f t="shared" si="14"/>
        <v>115.470053910094</v>
      </c>
      <c r="U50" s="43">
        <f t="shared" si="15"/>
        <v>5.58725166137283</v>
      </c>
      <c r="V50" s="43" t="str">
        <f t="shared" si="16"/>
        <v>ОДН</v>
      </c>
      <c r="W50" s="44">
        <f t="shared" si="17"/>
        <v>2066.67</v>
      </c>
    </row>
    <row r="51" ht="27" customHeight="1" spans="1:23">
      <c r="A51" s="19">
        <v>39</v>
      </c>
      <c r="B51" s="31"/>
      <c r="C51" s="27" t="s">
        <v>73</v>
      </c>
      <c r="D51" s="19" t="s">
        <v>35</v>
      </c>
      <c r="E51" s="24">
        <v>1</v>
      </c>
      <c r="F51" s="28">
        <v>2000</v>
      </c>
      <c r="G51" s="29">
        <f t="shared" si="9"/>
        <v>2000</v>
      </c>
      <c r="H51" s="30">
        <v>2200</v>
      </c>
      <c r="I51" s="35">
        <f t="shared" si="10"/>
        <v>2200</v>
      </c>
      <c r="J51" s="28">
        <v>2000</v>
      </c>
      <c r="K51" s="29">
        <f t="shared" si="11"/>
        <v>2000</v>
      </c>
      <c r="L51" s="36"/>
      <c r="M51" s="37"/>
      <c r="N51" s="37"/>
      <c r="O51" s="37"/>
      <c r="P51" s="37"/>
      <c r="Q51" s="35"/>
      <c r="R51" s="37">
        <f t="shared" si="12"/>
        <v>2066.67</v>
      </c>
      <c r="S51" s="42">
        <f t="shared" si="13"/>
        <v>3</v>
      </c>
      <c r="T51" s="42">
        <f t="shared" si="14"/>
        <v>115.470053910094</v>
      </c>
      <c r="U51" s="43">
        <f t="shared" si="15"/>
        <v>5.58725166137283</v>
      </c>
      <c r="V51" s="43" t="str">
        <f t="shared" si="16"/>
        <v>ОДН</v>
      </c>
      <c r="W51" s="44">
        <f t="shared" si="17"/>
        <v>2066.67</v>
      </c>
    </row>
    <row r="52" ht="27" customHeight="1" spans="1:23">
      <c r="A52" s="19">
        <v>40</v>
      </c>
      <c r="B52" s="31"/>
      <c r="C52" s="27" t="s">
        <v>74</v>
      </c>
      <c r="D52" s="19" t="s">
        <v>35</v>
      </c>
      <c r="E52" s="24">
        <v>1</v>
      </c>
      <c r="F52" s="28">
        <v>1500</v>
      </c>
      <c r="G52" s="29">
        <f t="shared" si="9"/>
        <v>1500</v>
      </c>
      <c r="H52" s="30">
        <v>1500</v>
      </c>
      <c r="I52" s="35">
        <f t="shared" si="10"/>
        <v>1500</v>
      </c>
      <c r="J52" s="28">
        <v>1500</v>
      </c>
      <c r="K52" s="29">
        <f t="shared" si="11"/>
        <v>1500</v>
      </c>
      <c r="L52" s="36"/>
      <c r="M52" s="37"/>
      <c r="N52" s="37"/>
      <c r="O52" s="37"/>
      <c r="P52" s="37"/>
      <c r="Q52" s="35"/>
      <c r="R52" s="37">
        <f t="shared" si="12"/>
        <v>1500</v>
      </c>
      <c r="S52" s="42">
        <f t="shared" si="13"/>
        <v>3</v>
      </c>
      <c r="T52" s="42">
        <f t="shared" si="14"/>
        <v>0</v>
      </c>
      <c r="U52" s="43">
        <f t="shared" si="15"/>
        <v>0</v>
      </c>
      <c r="V52" s="43" t="str">
        <f t="shared" si="16"/>
        <v>ОДН</v>
      </c>
      <c r="W52" s="44">
        <f t="shared" si="17"/>
        <v>1500</v>
      </c>
    </row>
    <row r="53" ht="27" customHeight="1" spans="1:23">
      <c r="A53" s="19">
        <v>41</v>
      </c>
      <c r="B53" s="31"/>
      <c r="C53" s="27" t="s">
        <v>75</v>
      </c>
      <c r="D53" s="19" t="s">
        <v>35</v>
      </c>
      <c r="E53" s="24">
        <v>1</v>
      </c>
      <c r="F53" s="28">
        <v>2000</v>
      </c>
      <c r="G53" s="29">
        <f t="shared" si="9"/>
        <v>2000</v>
      </c>
      <c r="H53" s="30">
        <v>1800</v>
      </c>
      <c r="I53" s="35">
        <f t="shared" si="10"/>
        <v>1800</v>
      </c>
      <c r="J53" s="28">
        <v>2000</v>
      </c>
      <c r="K53" s="29">
        <f t="shared" si="11"/>
        <v>2000</v>
      </c>
      <c r="L53" s="36"/>
      <c r="M53" s="37"/>
      <c r="N53" s="37"/>
      <c r="O53" s="37"/>
      <c r="P53" s="37"/>
      <c r="Q53" s="35"/>
      <c r="R53" s="37">
        <f t="shared" si="12"/>
        <v>1933.33</v>
      </c>
      <c r="S53" s="42">
        <f t="shared" si="13"/>
        <v>3</v>
      </c>
      <c r="T53" s="42">
        <f t="shared" si="14"/>
        <v>115.470053910094</v>
      </c>
      <c r="U53" s="43">
        <f t="shared" si="15"/>
        <v>5.97259929293467</v>
      </c>
      <c r="V53" s="43" t="str">
        <f t="shared" si="16"/>
        <v>ОДН</v>
      </c>
      <c r="W53" s="44">
        <f t="shared" si="17"/>
        <v>1933.33</v>
      </c>
    </row>
    <row r="54" ht="27" customHeight="1" spans="1:23">
      <c r="A54" s="19">
        <v>42</v>
      </c>
      <c r="B54" s="31"/>
      <c r="C54" s="27" t="s">
        <v>76</v>
      </c>
      <c r="D54" s="19" t="s">
        <v>35</v>
      </c>
      <c r="E54" s="24">
        <v>1</v>
      </c>
      <c r="F54" s="28">
        <v>1500</v>
      </c>
      <c r="G54" s="29">
        <f t="shared" ref="G54:G86" si="36">F54*E54</f>
        <v>1500</v>
      </c>
      <c r="H54" s="30">
        <v>1500</v>
      </c>
      <c r="I54" s="35">
        <f t="shared" ref="I54:I86" si="37">H54*E54</f>
        <v>1500</v>
      </c>
      <c r="J54" s="28">
        <v>1500</v>
      </c>
      <c r="K54" s="29">
        <f t="shared" ref="K54:K86" si="38">J54*E54</f>
        <v>1500</v>
      </c>
      <c r="L54" s="36"/>
      <c r="M54" s="37"/>
      <c r="N54" s="37"/>
      <c r="O54" s="37"/>
      <c r="P54" s="37"/>
      <c r="Q54" s="35"/>
      <c r="R54" s="37">
        <f t="shared" ref="R54:R86" si="39">ROUND(AVERAGE(F54,H54,J54,L54,N54),2)</f>
        <v>1500</v>
      </c>
      <c r="S54" s="42">
        <f t="shared" ref="S54:S86" si="40">COUNTA(F54,H54,J54,L54,N54)</f>
        <v>3</v>
      </c>
      <c r="T54" s="42">
        <f t="shared" ref="T54:T86" si="41">SQRT((IF(F54&gt;0,POWER(F54-R54,2),0)+IF(H54&gt;0,POWER(H54-R54,2),0)+IF(J54&gt;0,POWER(J54-R54,2),0)+IF(L54&gt;0,POWER(L54-R54,2),0)+IF(N54&gt;0,POWER(N54-R54,2),0))/(S54-1))</f>
        <v>0</v>
      </c>
      <c r="U54" s="43">
        <f t="shared" ref="U54:U86" si="42">T54/R54*100</f>
        <v>0</v>
      </c>
      <c r="V54" s="43" t="str">
        <f t="shared" ref="V54:V86" si="43">IF(U54&lt;33,$V$8,$V$9)</f>
        <v>ОДН</v>
      </c>
      <c r="W54" s="44">
        <f t="shared" ref="W54:W86" si="44">E54*R54</f>
        <v>1500</v>
      </c>
    </row>
    <row r="55" ht="27" customHeight="1" spans="1:23">
      <c r="A55" s="19">
        <v>43</v>
      </c>
      <c r="B55" s="31"/>
      <c r="C55" s="27" t="s">
        <v>77</v>
      </c>
      <c r="D55" s="19" t="s">
        <v>35</v>
      </c>
      <c r="E55" s="24">
        <v>1</v>
      </c>
      <c r="F55" s="28">
        <v>2000</v>
      </c>
      <c r="G55" s="29">
        <f t="shared" si="36"/>
        <v>2000</v>
      </c>
      <c r="H55" s="30">
        <v>1800</v>
      </c>
      <c r="I55" s="35">
        <f t="shared" si="37"/>
        <v>1800</v>
      </c>
      <c r="J55" s="28">
        <v>2000</v>
      </c>
      <c r="K55" s="29">
        <f t="shared" si="38"/>
        <v>2000</v>
      </c>
      <c r="L55" s="36"/>
      <c r="M55" s="37"/>
      <c r="N55" s="37"/>
      <c r="O55" s="37"/>
      <c r="P55" s="37"/>
      <c r="Q55" s="35"/>
      <c r="R55" s="37">
        <f t="shared" si="39"/>
        <v>1933.33</v>
      </c>
      <c r="S55" s="42">
        <f t="shared" si="40"/>
        <v>3</v>
      </c>
      <c r="T55" s="42">
        <f t="shared" si="41"/>
        <v>115.470053910094</v>
      </c>
      <c r="U55" s="43">
        <f t="shared" si="42"/>
        <v>5.97259929293467</v>
      </c>
      <c r="V55" s="43" t="str">
        <f t="shared" si="43"/>
        <v>ОДН</v>
      </c>
      <c r="W55" s="44">
        <f t="shared" si="44"/>
        <v>1933.33</v>
      </c>
    </row>
    <row r="56" ht="27" customHeight="1" spans="1:23">
      <c r="A56" s="19">
        <v>44</v>
      </c>
      <c r="B56" s="31"/>
      <c r="C56" s="27" t="s">
        <v>78</v>
      </c>
      <c r="D56" s="19" t="s">
        <v>35</v>
      </c>
      <c r="E56" s="24">
        <v>1</v>
      </c>
      <c r="F56" s="28">
        <v>2000</v>
      </c>
      <c r="G56" s="29">
        <f t="shared" si="36"/>
        <v>2000</v>
      </c>
      <c r="H56" s="30">
        <v>2500</v>
      </c>
      <c r="I56" s="35">
        <f t="shared" si="37"/>
        <v>2500</v>
      </c>
      <c r="J56" s="28">
        <v>2000</v>
      </c>
      <c r="K56" s="29">
        <f t="shared" si="38"/>
        <v>2000</v>
      </c>
      <c r="L56" s="36"/>
      <c r="M56" s="37"/>
      <c r="N56" s="37"/>
      <c r="O56" s="37"/>
      <c r="P56" s="37"/>
      <c r="Q56" s="35"/>
      <c r="R56" s="37">
        <f t="shared" si="39"/>
        <v>2166.67</v>
      </c>
      <c r="S56" s="42">
        <f t="shared" si="40"/>
        <v>3</v>
      </c>
      <c r="T56" s="42">
        <f t="shared" si="41"/>
        <v>288.67513462368</v>
      </c>
      <c r="U56" s="43">
        <f t="shared" si="42"/>
        <v>13.323447254251</v>
      </c>
      <c r="V56" s="43" t="str">
        <f t="shared" si="43"/>
        <v>ОДН</v>
      </c>
      <c r="W56" s="44">
        <f t="shared" si="44"/>
        <v>2166.67</v>
      </c>
    </row>
    <row r="57" ht="27" customHeight="1" spans="1:23">
      <c r="A57" s="19">
        <v>45</v>
      </c>
      <c r="B57" s="31"/>
      <c r="C57" s="27" t="s">
        <v>79</v>
      </c>
      <c r="D57" s="19" t="s">
        <v>35</v>
      </c>
      <c r="E57" s="24">
        <v>1</v>
      </c>
      <c r="F57" s="28">
        <v>2000</v>
      </c>
      <c r="G57" s="29">
        <f t="shared" si="36"/>
        <v>2000</v>
      </c>
      <c r="H57" s="30">
        <v>2500</v>
      </c>
      <c r="I57" s="35">
        <f t="shared" si="37"/>
        <v>2500</v>
      </c>
      <c r="J57" s="28">
        <v>2000</v>
      </c>
      <c r="K57" s="29">
        <f t="shared" si="38"/>
        <v>2000</v>
      </c>
      <c r="L57" s="36"/>
      <c r="M57" s="37"/>
      <c r="N57" s="37"/>
      <c r="O57" s="37"/>
      <c r="P57" s="37"/>
      <c r="Q57" s="35"/>
      <c r="R57" s="37">
        <f t="shared" si="39"/>
        <v>2166.67</v>
      </c>
      <c r="S57" s="42">
        <f t="shared" si="40"/>
        <v>3</v>
      </c>
      <c r="T57" s="42">
        <f t="shared" si="41"/>
        <v>288.67513462368</v>
      </c>
      <c r="U57" s="43">
        <f t="shared" si="42"/>
        <v>13.323447254251</v>
      </c>
      <c r="V57" s="43" t="str">
        <f t="shared" si="43"/>
        <v>ОДН</v>
      </c>
      <c r="W57" s="44">
        <f t="shared" si="44"/>
        <v>2166.67</v>
      </c>
    </row>
    <row r="58" ht="27" customHeight="1" spans="1:23">
      <c r="A58" s="19">
        <v>46</v>
      </c>
      <c r="B58" s="31"/>
      <c r="C58" s="27" t="s">
        <v>80</v>
      </c>
      <c r="D58" s="19" t="s">
        <v>35</v>
      </c>
      <c r="E58" s="24">
        <v>1</v>
      </c>
      <c r="F58" s="28">
        <v>2000</v>
      </c>
      <c r="G58" s="29">
        <f t="shared" si="36"/>
        <v>2000</v>
      </c>
      <c r="H58" s="30">
        <v>2500</v>
      </c>
      <c r="I58" s="35">
        <f t="shared" si="37"/>
        <v>2500</v>
      </c>
      <c r="J58" s="28">
        <v>2000</v>
      </c>
      <c r="K58" s="29">
        <f t="shared" si="38"/>
        <v>2000</v>
      </c>
      <c r="L58" s="36"/>
      <c r="M58" s="37"/>
      <c r="N58" s="37"/>
      <c r="O58" s="37"/>
      <c r="P58" s="37"/>
      <c r="Q58" s="35"/>
      <c r="R58" s="37">
        <f t="shared" si="39"/>
        <v>2166.67</v>
      </c>
      <c r="S58" s="42">
        <f t="shared" si="40"/>
        <v>3</v>
      </c>
      <c r="T58" s="42">
        <f t="shared" si="41"/>
        <v>288.67513462368</v>
      </c>
      <c r="U58" s="43">
        <f t="shared" si="42"/>
        <v>13.323447254251</v>
      </c>
      <c r="V58" s="43" t="str">
        <f t="shared" si="43"/>
        <v>ОДН</v>
      </c>
      <c r="W58" s="44">
        <f t="shared" si="44"/>
        <v>2166.67</v>
      </c>
    </row>
    <row r="59" ht="27" customHeight="1" spans="1:23">
      <c r="A59" s="19">
        <v>47</v>
      </c>
      <c r="B59" s="31"/>
      <c r="C59" s="27" t="s">
        <v>81</v>
      </c>
      <c r="D59" s="19" t="s">
        <v>35</v>
      </c>
      <c r="E59" s="24">
        <v>1</v>
      </c>
      <c r="F59" s="28">
        <v>2000</v>
      </c>
      <c r="G59" s="29">
        <f t="shared" si="36"/>
        <v>2000</v>
      </c>
      <c r="H59" s="30">
        <v>1800</v>
      </c>
      <c r="I59" s="35">
        <f t="shared" si="37"/>
        <v>1800</v>
      </c>
      <c r="J59" s="28">
        <v>2000</v>
      </c>
      <c r="K59" s="29">
        <f t="shared" si="38"/>
        <v>2000</v>
      </c>
      <c r="L59" s="36"/>
      <c r="M59" s="37"/>
      <c r="N59" s="37"/>
      <c r="O59" s="37"/>
      <c r="P59" s="37"/>
      <c r="Q59" s="35"/>
      <c r="R59" s="37">
        <f t="shared" si="39"/>
        <v>1933.33</v>
      </c>
      <c r="S59" s="42">
        <f t="shared" si="40"/>
        <v>3</v>
      </c>
      <c r="T59" s="42">
        <f t="shared" si="41"/>
        <v>115.470053910094</v>
      </c>
      <c r="U59" s="43">
        <f t="shared" si="42"/>
        <v>5.97259929293467</v>
      </c>
      <c r="V59" s="43" t="str">
        <f t="shared" si="43"/>
        <v>ОДН</v>
      </c>
      <c r="W59" s="44">
        <f t="shared" si="44"/>
        <v>1933.33</v>
      </c>
    </row>
    <row r="60" ht="27" customHeight="1" spans="1:23">
      <c r="A60" s="19">
        <v>48</v>
      </c>
      <c r="B60" s="31"/>
      <c r="C60" s="27" t="s">
        <v>82</v>
      </c>
      <c r="D60" s="19" t="s">
        <v>35</v>
      </c>
      <c r="E60" s="24">
        <v>1</v>
      </c>
      <c r="F60" s="28">
        <v>2500</v>
      </c>
      <c r="G60" s="29">
        <f t="shared" si="36"/>
        <v>2500</v>
      </c>
      <c r="H60" s="30">
        <v>2200</v>
      </c>
      <c r="I60" s="35">
        <f t="shared" si="37"/>
        <v>2200</v>
      </c>
      <c r="J60" s="28">
        <v>2500</v>
      </c>
      <c r="K60" s="29">
        <f t="shared" si="38"/>
        <v>2500</v>
      </c>
      <c r="L60" s="36"/>
      <c r="M60" s="37"/>
      <c r="N60" s="37"/>
      <c r="O60" s="37"/>
      <c r="P60" s="37"/>
      <c r="Q60" s="35"/>
      <c r="R60" s="37">
        <f t="shared" si="39"/>
        <v>2400</v>
      </c>
      <c r="S60" s="42">
        <f t="shared" si="40"/>
        <v>3</v>
      </c>
      <c r="T60" s="42">
        <f t="shared" si="41"/>
        <v>173.205080756888</v>
      </c>
      <c r="U60" s="43">
        <f t="shared" si="42"/>
        <v>7.21687836487032</v>
      </c>
      <c r="V60" s="43" t="str">
        <f t="shared" si="43"/>
        <v>ОДН</v>
      </c>
      <c r="W60" s="44">
        <f t="shared" si="44"/>
        <v>2400</v>
      </c>
    </row>
    <row r="61" ht="27" customHeight="1" spans="1:23">
      <c r="A61" s="19">
        <v>49</v>
      </c>
      <c r="B61" s="31"/>
      <c r="C61" s="27" t="s">
        <v>83</v>
      </c>
      <c r="D61" s="19" t="s">
        <v>35</v>
      </c>
      <c r="E61" s="24">
        <v>1</v>
      </c>
      <c r="F61" s="28">
        <v>3500</v>
      </c>
      <c r="G61" s="29">
        <f t="shared" si="36"/>
        <v>3500</v>
      </c>
      <c r="H61" s="30">
        <v>3200</v>
      </c>
      <c r="I61" s="35">
        <f t="shared" si="37"/>
        <v>3200</v>
      </c>
      <c r="J61" s="28">
        <v>3500</v>
      </c>
      <c r="K61" s="29">
        <f t="shared" si="38"/>
        <v>3500</v>
      </c>
      <c r="L61" s="36"/>
      <c r="M61" s="37"/>
      <c r="N61" s="37"/>
      <c r="O61" s="37"/>
      <c r="P61" s="37"/>
      <c r="Q61" s="35"/>
      <c r="R61" s="37">
        <f t="shared" si="39"/>
        <v>3400</v>
      </c>
      <c r="S61" s="42">
        <f t="shared" si="40"/>
        <v>3</v>
      </c>
      <c r="T61" s="42">
        <f t="shared" si="41"/>
        <v>173.205080756888</v>
      </c>
      <c r="U61" s="43">
        <f t="shared" si="42"/>
        <v>5.09426708108493</v>
      </c>
      <c r="V61" s="43" t="str">
        <f t="shared" si="43"/>
        <v>ОДН</v>
      </c>
      <c r="W61" s="44">
        <f t="shared" si="44"/>
        <v>3400</v>
      </c>
    </row>
    <row r="62" ht="27" customHeight="1" spans="1:23">
      <c r="A62" s="19">
        <v>50</v>
      </c>
      <c r="B62" s="31"/>
      <c r="C62" s="27" t="s">
        <v>84</v>
      </c>
      <c r="D62" s="19" t="s">
        <v>35</v>
      </c>
      <c r="E62" s="24">
        <v>1</v>
      </c>
      <c r="F62" s="28">
        <v>3500</v>
      </c>
      <c r="G62" s="29">
        <f t="shared" si="36"/>
        <v>3500</v>
      </c>
      <c r="H62" s="30">
        <v>3200</v>
      </c>
      <c r="I62" s="35">
        <f t="shared" si="37"/>
        <v>3200</v>
      </c>
      <c r="J62" s="28">
        <v>3500</v>
      </c>
      <c r="K62" s="29">
        <f t="shared" si="38"/>
        <v>3500</v>
      </c>
      <c r="L62" s="36"/>
      <c r="M62" s="37"/>
      <c r="N62" s="37"/>
      <c r="O62" s="37"/>
      <c r="P62" s="37"/>
      <c r="Q62" s="35"/>
      <c r="R62" s="37">
        <f t="shared" si="39"/>
        <v>3400</v>
      </c>
      <c r="S62" s="42">
        <f t="shared" si="40"/>
        <v>3</v>
      </c>
      <c r="T62" s="42">
        <f t="shared" si="41"/>
        <v>173.205080756888</v>
      </c>
      <c r="U62" s="43">
        <f t="shared" si="42"/>
        <v>5.09426708108493</v>
      </c>
      <c r="V62" s="43" t="str">
        <f t="shared" si="43"/>
        <v>ОДН</v>
      </c>
      <c r="W62" s="44">
        <f t="shared" si="44"/>
        <v>3400</v>
      </c>
    </row>
    <row r="63" ht="27" customHeight="1" spans="1:23">
      <c r="A63" s="19">
        <v>51</v>
      </c>
      <c r="B63" s="31"/>
      <c r="C63" s="27" t="s">
        <v>85</v>
      </c>
      <c r="D63" s="19" t="s">
        <v>35</v>
      </c>
      <c r="E63" s="24">
        <v>1</v>
      </c>
      <c r="F63" s="28">
        <v>3500</v>
      </c>
      <c r="G63" s="29">
        <f t="shared" si="36"/>
        <v>3500</v>
      </c>
      <c r="H63" s="30">
        <v>3200</v>
      </c>
      <c r="I63" s="35">
        <f t="shared" si="37"/>
        <v>3200</v>
      </c>
      <c r="J63" s="28">
        <v>3500</v>
      </c>
      <c r="K63" s="29">
        <f t="shared" si="38"/>
        <v>3500</v>
      </c>
      <c r="L63" s="36"/>
      <c r="M63" s="37"/>
      <c r="N63" s="37"/>
      <c r="O63" s="37"/>
      <c r="P63" s="37"/>
      <c r="Q63" s="35"/>
      <c r="R63" s="37">
        <f t="shared" si="39"/>
        <v>3400</v>
      </c>
      <c r="S63" s="42">
        <f t="shared" si="40"/>
        <v>3</v>
      </c>
      <c r="T63" s="42">
        <f t="shared" si="41"/>
        <v>173.205080756888</v>
      </c>
      <c r="U63" s="43">
        <f t="shared" si="42"/>
        <v>5.09426708108493</v>
      </c>
      <c r="V63" s="43" t="str">
        <f t="shared" si="43"/>
        <v>ОДН</v>
      </c>
      <c r="W63" s="44">
        <f t="shared" si="44"/>
        <v>3400</v>
      </c>
    </row>
    <row r="64" ht="27" customHeight="1" spans="1:23">
      <c r="A64" s="19">
        <v>52</v>
      </c>
      <c r="B64" s="32"/>
      <c r="C64" s="27" t="s">
        <v>86</v>
      </c>
      <c r="D64" s="19" t="s">
        <v>35</v>
      </c>
      <c r="E64" s="24">
        <v>1</v>
      </c>
      <c r="F64" s="28">
        <v>3500</v>
      </c>
      <c r="G64" s="29">
        <f t="shared" si="36"/>
        <v>3500</v>
      </c>
      <c r="H64" s="30">
        <v>3200</v>
      </c>
      <c r="I64" s="35">
        <f t="shared" si="37"/>
        <v>3200</v>
      </c>
      <c r="J64" s="28">
        <v>3500</v>
      </c>
      <c r="K64" s="29">
        <f t="shared" si="38"/>
        <v>3500</v>
      </c>
      <c r="L64" s="36"/>
      <c r="M64" s="37"/>
      <c r="N64" s="37"/>
      <c r="O64" s="37"/>
      <c r="P64" s="37"/>
      <c r="Q64" s="35"/>
      <c r="R64" s="37">
        <f t="shared" si="39"/>
        <v>3400</v>
      </c>
      <c r="S64" s="42">
        <f t="shared" si="40"/>
        <v>3</v>
      </c>
      <c r="T64" s="42">
        <f t="shared" si="41"/>
        <v>173.205080756888</v>
      </c>
      <c r="U64" s="43">
        <f t="shared" si="42"/>
        <v>5.09426708108493</v>
      </c>
      <c r="V64" s="43" t="str">
        <f t="shared" si="43"/>
        <v>ОДН</v>
      </c>
      <c r="W64" s="44">
        <f t="shared" si="44"/>
        <v>3400</v>
      </c>
    </row>
    <row r="65" ht="27" customHeight="1" spans="1:23">
      <c r="A65" s="19">
        <v>53</v>
      </c>
      <c r="B65" s="26" t="s">
        <v>87</v>
      </c>
      <c r="C65" s="27" t="s">
        <v>62</v>
      </c>
      <c r="D65" s="19" t="s">
        <v>35</v>
      </c>
      <c r="E65" s="24">
        <v>1</v>
      </c>
      <c r="F65" s="28">
        <v>2800</v>
      </c>
      <c r="G65" s="29">
        <f t="shared" si="36"/>
        <v>2800</v>
      </c>
      <c r="H65" s="30">
        <v>1500</v>
      </c>
      <c r="I65" s="35">
        <f t="shared" si="37"/>
        <v>1500</v>
      </c>
      <c r="J65" s="28">
        <v>2800</v>
      </c>
      <c r="K65" s="29">
        <f t="shared" si="38"/>
        <v>2800</v>
      </c>
      <c r="L65" s="36"/>
      <c r="M65" s="37"/>
      <c r="N65" s="37"/>
      <c r="O65" s="37"/>
      <c r="P65" s="37"/>
      <c r="Q65" s="35"/>
      <c r="R65" s="37">
        <f t="shared" si="39"/>
        <v>2366.67</v>
      </c>
      <c r="S65" s="42">
        <f t="shared" si="40"/>
        <v>3</v>
      </c>
      <c r="T65" s="42">
        <f t="shared" si="41"/>
        <v>750.555349957616</v>
      </c>
      <c r="U65" s="43">
        <f t="shared" si="42"/>
        <v>31.713561669249</v>
      </c>
      <c r="V65" s="43" t="str">
        <f t="shared" si="43"/>
        <v>ОДН</v>
      </c>
      <c r="W65" s="44">
        <f t="shared" si="44"/>
        <v>2366.67</v>
      </c>
    </row>
    <row r="66" ht="27" customHeight="1" spans="1:23">
      <c r="A66" s="19">
        <v>54</v>
      </c>
      <c r="B66" s="31"/>
      <c r="C66" s="27" t="s">
        <v>63</v>
      </c>
      <c r="D66" s="19" t="s">
        <v>35</v>
      </c>
      <c r="E66" s="24">
        <v>1</v>
      </c>
      <c r="F66" s="28">
        <v>2800</v>
      </c>
      <c r="G66" s="29">
        <f t="shared" si="36"/>
        <v>2800</v>
      </c>
      <c r="H66" s="30">
        <v>1500</v>
      </c>
      <c r="I66" s="35">
        <f t="shared" si="37"/>
        <v>1500</v>
      </c>
      <c r="J66" s="28">
        <v>2800</v>
      </c>
      <c r="K66" s="29">
        <f t="shared" si="38"/>
        <v>2800</v>
      </c>
      <c r="L66" s="36"/>
      <c r="M66" s="37"/>
      <c r="N66" s="37"/>
      <c r="O66" s="37"/>
      <c r="P66" s="37"/>
      <c r="Q66" s="35"/>
      <c r="R66" s="37">
        <f t="shared" si="39"/>
        <v>2366.67</v>
      </c>
      <c r="S66" s="42">
        <f t="shared" si="40"/>
        <v>3</v>
      </c>
      <c r="T66" s="42">
        <f t="shared" si="41"/>
        <v>750.555349957616</v>
      </c>
      <c r="U66" s="43">
        <f t="shared" si="42"/>
        <v>31.713561669249</v>
      </c>
      <c r="V66" s="43" t="str">
        <f t="shared" si="43"/>
        <v>ОДН</v>
      </c>
      <c r="W66" s="44">
        <f t="shared" si="44"/>
        <v>2366.67</v>
      </c>
    </row>
    <row r="67" ht="27" customHeight="1" spans="1:23">
      <c r="A67" s="19">
        <v>55</v>
      </c>
      <c r="B67" s="31"/>
      <c r="C67" s="27" t="s">
        <v>64</v>
      </c>
      <c r="D67" s="19" t="s">
        <v>35</v>
      </c>
      <c r="E67" s="24">
        <v>1</v>
      </c>
      <c r="F67" s="28">
        <v>2100</v>
      </c>
      <c r="G67" s="29">
        <f t="shared" si="36"/>
        <v>2100</v>
      </c>
      <c r="H67" s="30">
        <v>1200</v>
      </c>
      <c r="I67" s="35">
        <f t="shared" si="37"/>
        <v>1200</v>
      </c>
      <c r="J67" s="28">
        <v>2100</v>
      </c>
      <c r="K67" s="29">
        <f t="shared" si="38"/>
        <v>2100</v>
      </c>
      <c r="L67" s="36"/>
      <c r="M67" s="37"/>
      <c r="N67" s="37"/>
      <c r="O67" s="37"/>
      <c r="P67" s="37"/>
      <c r="Q67" s="35"/>
      <c r="R67" s="37">
        <f t="shared" si="39"/>
        <v>1800</v>
      </c>
      <c r="S67" s="42">
        <f t="shared" si="40"/>
        <v>3</v>
      </c>
      <c r="T67" s="42">
        <f t="shared" si="41"/>
        <v>519.615242270663</v>
      </c>
      <c r="U67" s="43">
        <f t="shared" si="42"/>
        <v>28.8675134594813</v>
      </c>
      <c r="V67" s="43" t="str">
        <f t="shared" si="43"/>
        <v>ОДН</v>
      </c>
      <c r="W67" s="44">
        <f t="shared" si="44"/>
        <v>1800</v>
      </c>
    </row>
    <row r="68" ht="27" customHeight="1" spans="1:23">
      <c r="A68" s="19">
        <v>56</v>
      </c>
      <c r="B68" s="31"/>
      <c r="C68" s="27" t="s">
        <v>65</v>
      </c>
      <c r="D68" s="19" t="s">
        <v>35</v>
      </c>
      <c r="E68" s="24">
        <v>1</v>
      </c>
      <c r="F68" s="28">
        <v>2100</v>
      </c>
      <c r="G68" s="29">
        <f t="shared" si="36"/>
        <v>2100</v>
      </c>
      <c r="H68" s="30">
        <v>1200</v>
      </c>
      <c r="I68" s="35">
        <f t="shared" si="37"/>
        <v>1200</v>
      </c>
      <c r="J68" s="28">
        <v>2100</v>
      </c>
      <c r="K68" s="29">
        <f t="shared" si="38"/>
        <v>2100</v>
      </c>
      <c r="L68" s="36"/>
      <c r="M68" s="37"/>
      <c r="N68" s="37"/>
      <c r="O68" s="37"/>
      <c r="P68" s="37"/>
      <c r="Q68" s="35"/>
      <c r="R68" s="37">
        <f t="shared" si="39"/>
        <v>1800</v>
      </c>
      <c r="S68" s="42">
        <f t="shared" si="40"/>
        <v>3</v>
      </c>
      <c r="T68" s="42">
        <f t="shared" si="41"/>
        <v>519.615242270663</v>
      </c>
      <c r="U68" s="43">
        <f t="shared" si="42"/>
        <v>28.8675134594813</v>
      </c>
      <c r="V68" s="43" t="str">
        <f t="shared" si="43"/>
        <v>ОДН</v>
      </c>
      <c r="W68" s="44">
        <f t="shared" si="44"/>
        <v>1800</v>
      </c>
    </row>
    <row r="69" ht="27" customHeight="1" spans="1:23">
      <c r="A69" s="19">
        <v>57</v>
      </c>
      <c r="B69" s="31"/>
      <c r="C69" s="27" t="s">
        <v>66</v>
      </c>
      <c r="D69" s="19" t="s">
        <v>35</v>
      </c>
      <c r="E69" s="24">
        <v>1</v>
      </c>
      <c r="F69" s="28">
        <v>2100</v>
      </c>
      <c r="G69" s="29">
        <f t="shared" si="36"/>
        <v>2100</v>
      </c>
      <c r="H69" s="30">
        <v>1200</v>
      </c>
      <c r="I69" s="35">
        <f t="shared" si="37"/>
        <v>1200</v>
      </c>
      <c r="J69" s="28">
        <v>2100</v>
      </c>
      <c r="K69" s="29">
        <f t="shared" si="38"/>
        <v>2100</v>
      </c>
      <c r="L69" s="36"/>
      <c r="M69" s="37"/>
      <c r="N69" s="37"/>
      <c r="O69" s="37"/>
      <c r="P69" s="37"/>
      <c r="Q69" s="35"/>
      <c r="R69" s="37">
        <f t="shared" si="39"/>
        <v>1800</v>
      </c>
      <c r="S69" s="42">
        <f t="shared" si="40"/>
        <v>3</v>
      </c>
      <c r="T69" s="42">
        <f t="shared" si="41"/>
        <v>519.615242270663</v>
      </c>
      <c r="U69" s="43">
        <f t="shared" si="42"/>
        <v>28.8675134594813</v>
      </c>
      <c r="V69" s="43" t="str">
        <f t="shared" si="43"/>
        <v>ОДН</v>
      </c>
      <c r="W69" s="44">
        <f t="shared" si="44"/>
        <v>1800</v>
      </c>
    </row>
    <row r="70" ht="27" customHeight="1" spans="1:23">
      <c r="A70" s="19">
        <v>58</v>
      </c>
      <c r="B70" s="31"/>
      <c r="C70" s="27" t="s">
        <v>67</v>
      </c>
      <c r="D70" s="19" t="s">
        <v>35</v>
      </c>
      <c r="E70" s="24">
        <v>1</v>
      </c>
      <c r="F70" s="28">
        <v>2800</v>
      </c>
      <c r="G70" s="29">
        <f t="shared" si="36"/>
        <v>2800</v>
      </c>
      <c r="H70" s="30">
        <v>1500</v>
      </c>
      <c r="I70" s="35">
        <f t="shared" si="37"/>
        <v>1500</v>
      </c>
      <c r="J70" s="28">
        <v>2800</v>
      </c>
      <c r="K70" s="29">
        <f t="shared" si="38"/>
        <v>2800</v>
      </c>
      <c r="L70" s="36"/>
      <c r="M70" s="37"/>
      <c r="N70" s="37"/>
      <c r="O70" s="37"/>
      <c r="P70" s="37"/>
      <c r="Q70" s="35"/>
      <c r="R70" s="37">
        <f t="shared" si="39"/>
        <v>2366.67</v>
      </c>
      <c r="S70" s="42">
        <f t="shared" si="40"/>
        <v>3</v>
      </c>
      <c r="T70" s="42">
        <f t="shared" si="41"/>
        <v>750.555349957616</v>
      </c>
      <c r="U70" s="43">
        <f t="shared" si="42"/>
        <v>31.713561669249</v>
      </c>
      <c r="V70" s="43" t="str">
        <f t="shared" si="43"/>
        <v>ОДН</v>
      </c>
      <c r="W70" s="44">
        <f t="shared" si="44"/>
        <v>2366.67</v>
      </c>
    </row>
    <row r="71" ht="27" customHeight="1" spans="1:23">
      <c r="A71" s="19">
        <v>59</v>
      </c>
      <c r="B71" s="31"/>
      <c r="C71" s="27" t="s">
        <v>68</v>
      </c>
      <c r="D71" s="19" t="s">
        <v>35</v>
      </c>
      <c r="E71" s="24">
        <v>1</v>
      </c>
      <c r="F71" s="28">
        <v>2100</v>
      </c>
      <c r="G71" s="29">
        <f t="shared" si="36"/>
        <v>2100</v>
      </c>
      <c r="H71" s="30">
        <v>1200</v>
      </c>
      <c r="I71" s="35">
        <f t="shared" si="37"/>
        <v>1200</v>
      </c>
      <c r="J71" s="28">
        <v>2100</v>
      </c>
      <c r="K71" s="29">
        <f t="shared" si="38"/>
        <v>2100</v>
      </c>
      <c r="L71" s="36"/>
      <c r="M71" s="37"/>
      <c r="N71" s="37"/>
      <c r="O71" s="37"/>
      <c r="P71" s="37"/>
      <c r="Q71" s="35"/>
      <c r="R71" s="37">
        <f t="shared" si="39"/>
        <v>1800</v>
      </c>
      <c r="S71" s="42">
        <f t="shared" si="40"/>
        <v>3</v>
      </c>
      <c r="T71" s="42">
        <f t="shared" si="41"/>
        <v>519.615242270663</v>
      </c>
      <c r="U71" s="43">
        <f t="shared" si="42"/>
        <v>28.8675134594813</v>
      </c>
      <c r="V71" s="43" t="str">
        <f t="shared" si="43"/>
        <v>ОДН</v>
      </c>
      <c r="W71" s="44">
        <f t="shared" si="44"/>
        <v>1800</v>
      </c>
    </row>
    <row r="72" ht="27" customHeight="1" spans="1:23">
      <c r="A72" s="19">
        <v>60</v>
      </c>
      <c r="B72" s="31"/>
      <c r="C72" s="27" t="s">
        <v>69</v>
      </c>
      <c r="D72" s="19" t="s">
        <v>35</v>
      </c>
      <c r="E72" s="24">
        <v>1</v>
      </c>
      <c r="F72" s="28">
        <v>2100</v>
      </c>
      <c r="G72" s="29">
        <f t="shared" si="36"/>
        <v>2100</v>
      </c>
      <c r="H72" s="30">
        <v>1200</v>
      </c>
      <c r="I72" s="35">
        <f t="shared" si="37"/>
        <v>1200</v>
      </c>
      <c r="J72" s="28">
        <v>2100</v>
      </c>
      <c r="K72" s="29">
        <f t="shared" si="38"/>
        <v>2100</v>
      </c>
      <c r="L72" s="36"/>
      <c r="M72" s="37"/>
      <c r="N72" s="37"/>
      <c r="O72" s="37"/>
      <c r="P72" s="37"/>
      <c r="Q72" s="35"/>
      <c r="R72" s="37">
        <f t="shared" si="39"/>
        <v>1800</v>
      </c>
      <c r="S72" s="42">
        <f t="shared" si="40"/>
        <v>3</v>
      </c>
      <c r="T72" s="42">
        <f t="shared" si="41"/>
        <v>519.615242270663</v>
      </c>
      <c r="U72" s="43">
        <f t="shared" si="42"/>
        <v>28.8675134594813</v>
      </c>
      <c r="V72" s="43" t="str">
        <f t="shared" si="43"/>
        <v>ОДН</v>
      </c>
      <c r="W72" s="44">
        <f t="shared" si="44"/>
        <v>1800</v>
      </c>
    </row>
    <row r="73" ht="27" customHeight="1" spans="1:23">
      <c r="A73" s="19">
        <v>61</v>
      </c>
      <c r="B73" s="31"/>
      <c r="C73" s="27" t="s">
        <v>70</v>
      </c>
      <c r="D73" s="19" t="s">
        <v>35</v>
      </c>
      <c r="E73" s="24">
        <v>1</v>
      </c>
      <c r="F73" s="28">
        <v>3900</v>
      </c>
      <c r="G73" s="29">
        <f t="shared" si="36"/>
        <v>3900</v>
      </c>
      <c r="H73" s="30">
        <v>2200</v>
      </c>
      <c r="I73" s="35">
        <f t="shared" si="37"/>
        <v>2200</v>
      </c>
      <c r="J73" s="28">
        <v>3900</v>
      </c>
      <c r="K73" s="29">
        <f t="shared" si="38"/>
        <v>3900</v>
      </c>
      <c r="L73" s="36"/>
      <c r="M73" s="37"/>
      <c r="N73" s="37"/>
      <c r="O73" s="37"/>
      <c r="P73" s="37"/>
      <c r="Q73" s="35"/>
      <c r="R73" s="37">
        <f t="shared" si="39"/>
        <v>3333.33</v>
      </c>
      <c r="S73" s="42">
        <f t="shared" si="40"/>
        <v>3</v>
      </c>
      <c r="T73" s="42">
        <f t="shared" si="41"/>
        <v>981.495457630854</v>
      </c>
      <c r="U73" s="43">
        <f t="shared" si="42"/>
        <v>29.4448931738188</v>
      </c>
      <c r="V73" s="43" t="str">
        <f t="shared" si="43"/>
        <v>ОДН</v>
      </c>
      <c r="W73" s="44">
        <f t="shared" si="44"/>
        <v>3333.33</v>
      </c>
    </row>
    <row r="74" ht="27" customHeight="1" spans="1:23">
      <c r="A74" s="19">
        <v>62</v>
      </c>
      <c r="B74" s="31"/>
      <c r="C74" s="27" t="s">
        <v>71</v>
      </c>
      <c r="D74" s="19" t="s">
        <v>35</v>
      </c>
      <c r="E74" s="24">
        <v>1</v>
      </c>
      <c r="F74" s="28">
        <v>3000</v>
      </c>
      <c r="G74" s="29">
        <f t="shared" si="36"/>
        <v>3000</v>
      </c>
      <c r="H74" s="30">
        <v>1800</v>
      </c>
      <c r="I74" s="35">
        <f t="shared" si="37"/>
        <v>1800</v>
      </c>
      <c r="J74" s="28">
        <v>3000</v>
      </c>
      <c r="K74" s="29">
        <f t="shared" si="38"/>
        <v>3000</v>
      </c>
      <c r="L74" s="36"/>
      <c r="M74" s="37"/>
      <c r="N74" s="37"/>
      <c r="O74" s="37"/>
      <c r="P74" s="37"/>
      <c r="Q74" s="35"/>
      <c r="R74" s="37">
        <f t="shared" si="39"/>
        <v>2600</v>
      </c>
      <c r="S74" s="42">
        <f t="shared" si="40"/>
        <v>3</v>
      </c>
      <c r="T74" s="42">
        <f t="shared" si="41"/>
        <v>692.820323027551</v>
      </c>
      <c r="U74" s="43">
        <f t="shared" si="42"/>
        <v>26.6469355010596</v>
      </c>
      <c r="V74" s="43" t="str">
        <f t="shared" si="43"/>
        <v>ОДН</v>
      </c>
      <c r="W74" s="44">
        <f t="shared" si="44"/>
        <v>2600</v>
      </c>
    </row>
    <row r="75" ht="27" customHeight="1" spans="1:23">
      <c r="A75" s="19">
        <v>63</v>
      </c>
      <c r="B75" s="31"/>
      <c r="C75" s="27" t="s">
        <v>72</v>
      </c>
      <c r="D75" s="19" t="s">
        <v>35</v>
      </c>
      <c r="E75" s="24">
        <v>1</v>
      </c>
      <c r="F75" s="28">
        <v>3000</v>
      </c>
      <c r="G75" s="29">
        <f t="shared" si="36"/>
        <v>3000</v>
      </c>
      <c r="H75" s="30">
        <v>1800</v>
      </c>
      <c r="I75" s="35">
        <f t="shared" si="37"/>
        <v>1800</v>
      </c>
      <c r="J75" s="28">
        <v>3000</v>
      </c>
      <c r="K75" s="29">
        <f t="shared" si="38"/>
        <v>3000</v>
      </c>
      <c r="L75" s="36"/>
      <c r="M75" s="37"/>
      <c r="N75" s="37"/>
      <c r="O75" s="37"/>
      <c r="P75" s="37"/>
      <c r="Q75" s="35"/>
      <c r="R75" s="37">
        <f t="shared" si="39"/>
        <v>2600</v>
      </c>
      <c r="S75" s="42">
        <f t="shared" si="40"/>
        <v>3</v>
      </c>
      <c r="T75" s="42">
        <f t="shared" si="41"/>
        <v>692.820323027551</v>
      </c>
      <c r="U75" s="43">
        <f t="shared" si="42"/>
        <v>26.6469355010596</v>
      </c>
      <c r="V75" s="43" t="str">
        <f t="shared" si="43"/>
        <v>ОДН</v>
      </c>
      <c r="W75" s="44">
        <f t="shared" si="44"/>
        <v>2600</v>
      </c>
    </row>
    <row r="76" ht="27" customHeight="1" spans="1:23">
      <c r="A76" s="19">
        <v>64</v>
      </c>
      <c r="B76" s="31"/>
      <c r="C76" s="27" t="s">
        <v>73</v>
      </c>
      <c r="D76" s="19" t="s">
        <v>35</v>
      </c>
      <c r="E76" s="24">
        <v>1</v>
      </c>
      <c r="F76" s="28">
        <v>3000</v>
      </c>
      <c r="G76" s="29">
        <f t="shared" si="36"/>
        <v>3000</v>
      </c>
      <c r="H76" s="30">
        <v>1800</v>
      </c>
      <c r="I76" s="35">
        <f t="shared" si="37"/>
        <v>1800</v>
      </c>
      <c r="J76" s="28">
        <v>3000</v>
      </c>
      <c r="K76" s="29">
        <f t="shared" si="38"/>
        <v>3000</v>
      </c>
      <c r="L76" s="36"/>
      <c r="M76" s="37"/>
      <c r="N76" s="37"/>
      <c r="O76" s="37"/>
      <c r="P76" s="37"/>
      <c r="Q76" s="35"/>
      <c r="R76" s="37">
        <f t="shared" si="39"/>
        <v>2600</v>
      </c>
      <c r="S76" s="42">
        <f t="shared" si="40"/>
        <v>3</v>
      </c>
      <c r="T76" s="42">
        <f t="shared" si="41"/>
        <v>692.820323027551</v>
      </c>
      <c r="U76" s="43">
        <f t="shared" si="42"/>
        <v>26.6469355010596</v>
      </c>
      <c r="V76" s="43" t="str">
        <f t="shared" si="43"/>
        <v>ОДН</v>
      </c>
      <c r="W76" s="44">
        <f t="shared" si="44"/>
        <v>2600</v>
      </c>
    </row>
    <row r="77" ht="27" customHeight="1" spans="1:23">
      <c r="A77" s="19">
        <v>65</v>
      </c>
      <c r="B77" s="31"/>
      <c r="C77" s="27" t="s">
        <v>74</v>
      </c>
      <c r="D77" s="19" t="s">
        <v>35</v>
      </c>
      <c r="E77" s="24">
        <v>1</v>
      </c>
      <c r="F77" s="28">
        <v>2300</v>
      </c>
      <c r="G77" s="29">
        <f t="shared" si="36"/>
        <v>2300</v>
      </c>
      <c r="H77" s="30">
        <v>1200</v>
      </c>
      <c r="I77" s="35">
        <f t="shared" si="37"/>
        <v>1200</v>
      </c>
      <c r="J77" s="28">
        <v>2300</v>
      </c>
      <c r="K77" s="29">
        <f t="shared" si="38"/>
        <v>2300</v>
      </c>
      <c r="L77" s="36"/>
      <c r="M77" s="37"/>
      <c r="N77" s="37"/>
      <c r="O77" s="37"/>
      <c r="P77" s="37"/>
      <c r="Q77" s="35"/>
      <c r="R77" s="37">
        <f t="shared" si="39"/>
        <v>1933.33</v>
      </c>
      <c r="S77" s="42">
        <f t="shared" si="40"/>
        <v>3</v>
      </c>
      <c r="T77" s="42">
        <f t="shared" si="41"/>
        <v>635.08529612171</v>
      </c>
      <c r="U77" s="43">
        <f t="shared" si="42"/>
        <v>32.8492960912886</v>
      </c>
      <c r="V77" s="43" t="str">
        <f t="shared" si="43"/>
        <v>ОДН</v>
      </c>
      <c r="W77" s="44">
        <f t="shared" si="44"/>
        <v>1933.33</v>
      </c>
    </row>
    <row r="78" ht="27" customHeight="1" spans="1:23">
      <c r="A78" s="19">
        <v>66</v>
      </c>
      <c r="B78" s="31"/>
      <c r="C78" s="27" t="s">
        <v>75</v>
      </c>
      <c r="D78" s="19" t="s">
        <v>35</v>
      </c>
      <c r="E78" s="24">
        <v>1</v>
      </c>
      <c r="F78" s="28">
        <v>2800</v>
      </c>
      <c r="G78" s="29">
        <f t="shared" si="36"/>
        <v>2800</v>
      </c>
      <c r="H78" s="30">
        <v>1500</v>
      </c>
      <c r="I78" s="35">
        <f t="shared" si="37"/>
        <v>1500</v>
      </c>
      <c r="J78" s="28">
        <v>2800</v>
      </c>
      <c r="K78" s="29">
        <f t="shared" si="38"/>
        <v>2800</v>
      </c>
      <c r="L78" s="36"/>
      <c r="M78" s="37"/>
      <c r="N78" s="37"/>
      <c r="O78" s="37"/>
      <c r="P78" s="37"/>
      <c r="Q78" s="35"/>
      <c r="R78" s="37">
        <f t="shared" si="39"/>
        <v>2366.67</v>
      </c>
      <c r="S78" s="42">
        <f t="shared" si="40"/>
        <v>3</v>
      </c>
      <c r="T78" s="42">
        <f t="shared" si="41"/>
        <v>750.555349957616</v>
      </c>
      <c r="U78" s="43">
        <f t="shared" si="42"/>
        <v>31.713561669249</v>
      </c>
      <c r="V78" s="43" t="str">
        <f t="shared" si="43"/>
        <v>ОДН</v>
      </c>
      <c r="W78" s="44">
        <f t="shared" si="44"/>
        <v>2366.67</v>
      </c>
    </row>
    <row r="79" ht="27" customHeight="1" spans="1:23">
      <c r="A79" s="19">
        <v>67</v>
      </c>
      <c r="B79" s="31"/>
      <c r="C79" s="27" t="s">
        <v>76</v>
      </c>
      <c r="D79" s="19" t="s">
        <v>35</v>
      </c>
      <c r="E79" s="24">
        <v>1</v>
      </c>
      <c r="F79" s="28">
        <v>2300</v>
      </c>
      <c r="G79" s="29">
        <f t="shared" si="36"/>
        <v>2300</v>
      </c>
      <c r="H79" s="30">
        <v>1200</v>
      </c>
      <c r="I79" s="35">
        <f t="shared" si="37"/>
        <v>1200</v>
      </c>
      <c r="J79" s="28">
        <v>2300</v>
      </c>
      <c r="K79" s="29">
        <f t="shared" si="38"/>
        <v>2300</v>
      </c>
      <c r="L79" s="36"/>
      <c r="M79" s="37"/>
      <c r="N79" s="37"/>
      <c r="O79" s="37"/>
      <c r="P79" s="37"/>
      <c r="Q79" s="35"/>
      <c r="R79" s="37">
        <f t="shared" si="39"/>
        <v>1933.33</v>
      </c>
      <c r="S79" s="42">
        <f t="shared" si="40"/>
        <v>3</v>
      </c>
      <c r="T79" s="42">
        <f t="shared" si="41"/>
        <v>635.08529612171</v>
      </c>
      <c r="U79" s="43">
        <f t="shared" si="42"/>
        <v>32.8492960912886</v>
      </c>
      <c r="V79" s="43" t="str">
        <f t="shared" si="43"/>
        <v>ОДН</v>
      </c>
      <c r="W79" s="44">
        <f t="shared" si="44"/>
        <v>1933.33</v>
      </c>
    </row>
    <row r="80" ht="27" customHeight="1" spans="1:23">
      <c r="A80" s="19">
        <v>68</v>
      </c>
      <c r="B80" s="31"/>
      <c r="C80" s="27" t="s">
        <v>77</v>
      </c>
      <c r="D80" s="19" t="s">
        <v>35</v>
      </c>
      <c r="E80" s="24">
        <v>1</v>
      </c>
      <c r="F80" s="28">
        <v>2800</v>
      </c>
      <c r="G80" s="29">
        <f t="shared" si="36"/>
        <v>2800</v>
      </c>
      <c r="H80" s="30">
        <v>1500</v>
      </c>
      <c r="I80" s="35">
        <f t="shared" si="37"/>
        <v>1500</v>
      </c>
      <c r="J80" s="28">
        <v>2800</v>
      </c>
      <c r="K80" s="29">
        <f t="shared" si="38"/>
        <v>2800</v>
      </c>
      <c r="L80" s="36"/>
      <c r="M80" s="37"/>
      <c r="N80" s="37"/>
      <c r="O80" s="37"/>
      <c r="P80" s="37"/>
      <c r="Q80" s="35"/>
      <c r="R80" s="37">
        <f t="shared" si="39"/>
        <v>2366.67</v>
      </c>
      <c r="S80" s="42">
        <f t="shared" si="40"/>
        <v>3</v>
      </c>
      <c r="T80" s="42">
        <f t="shared" si="41"/>
        <v>750.555349957616</v>
      </c>
      <c r="U80" s="43">
        <f t="shared" si="42"/>
        <v>31.713561669249</v>
      </c>
      <c r="V80" s="43" t="str">
        <f t="shared" si="43"/>
        <v>ОДН</v>
      </c>
      <c r="W80" s="44">
        <f t="shared" si="44"/>
        <v>2366.67</v>
      </c>
    </row>
    <row r="81" ht="27" customHeight="1" spans="1:23">
      <c r="A81" s="19">
        <v>69</v>
      </c>
      <c r="B81" s="31"/>
      <c r="C81" s="27" t="s">
        <v>78</v>
      </c>
      <c r="D81" s="19" t="s">
        <v>35</v>
      </c>
      <c r="E81" s="24">
        <v>1</v>
      </c>
      <c r="F81" s="28">
        <v>3000</v>
      </c>
      <c r="G81" s="29">
        <f t="shared" si="36"/>
        <v>3000</v>
      </c>
      <c r="H81" s="30">
        <v>2200</v>
      </c>
      <c r="I81" s="35">
        <f t="shared" si="37"/>
        <v>2200</v>
      </c>
      <c r="J81" s="28">
        <v>3000</v>
      </c>
      <c r="K81" s="29">
        <f t="shared" si="38"/>
        <v>3000</v>
      </c>
      <c r="L81" s="36"/>
      <c r="M81" s="37"/>
      <c r="N81" s="37"/>
      <c r="O81" s="37"/>
      <c r="P81" s="37"/>
      <c r="Q81" s="35"/>
      <c r="R81" s="37">
        <f t="shared" si="39"/>
        <v>2733.33</v>
      </c>
      <c r="S81" s="42">
        <f t="shared" si="40"/>
        <v>3</v>
      </c>
      <c r="T81" s="42">
        <f t="shared" si="41"/>
        <v>461.880215369743</v>
      </c>
      <c r="U81" s="43">
        <f t="shared" si="42"/>
        <v>16.8980772672799</v>
      </c>
      <c r="V81" s="43" t="str">
        <f t="shared" si="43"/>
        <v>ОДН</v>
      </c>
      <c r="W81" s="44">
        <f t="shared" si="44"/>
        <v>2733.33</v>
      </c>
    </row>
    <row r="82" ht="27" customHeight="1" spans="1:23">
      <c r="A82" s="19">
        <v>70</v>
      </c>
      <c r="B82" s="31"/>
      <c r="C82" s="27" t="s">
        <v>79</v>
      </c>
      <c r="D82" s="19" t="s">
        <v>35</v>
      </c>
      <c r="E82" s="24">
        <v>1</v>
      </c>
      <c r="F82" s="28">
        <v>3000</v>
      </c>
      <c r="G82" s="29">
        <f t="shared" si="36"/>
        <v>3000</v>
      </c>
      <c r="H82" s="30">
        <v>2200</v>
      </c>
      <c r="I82" s="35">
        <f t="shared" si="37"/>
        <v>2200</v>
      </c>
      <c r="J82" s="28">
        <v>3000</v>
      </c>
      <c r="K82" s="29">
        <f t="shared" si="38"/>
        <v>3000</v>
      </c>
      <c r="L82" s="36"/>
      <c r="M82" s="37"/>
      <c r="N82" s="37"/>
      <c r="O82" s="37"/>
      <c r="P82" s="37"/>
      <c r="Q82" s="35"/>
      <c r="R82" s="37">
        <f t="shared" si="39"/>
        <v>2733.33</v>
      </c>
      <c r="S82" s="42">
        <f t="shared" si="40"/>
        <v>3</v>
      </c>
      <c r="T82" s="42">
        <f t="shared" si="41"/>
        <v>461.880215369743</v>
      </c>
      <c r="U82" s="43">
        <f t="shared" si="42"/>
        <v>16.8980772672799</v>
      </c>
      <c r="V82" s="43" t="str">
        <f t="shared" si="43"/>
        <v>ОДН</v>
      </c>
      <c r="W82" s="44">
        <f t="shared" si="44"/>
        <v>2733.33</v>
      </c>
    </row>
    <row r="83" ht="27" customHeight="1" spans="1:23">
      <c r="A83" s="19">
        <v>71</v>
      </c>
      <c r="B83" s="31"/>
      <c r="C83" s="27" t="s">
        <v>80</v>
      </c>
      <c r="D83" s="19" t="s">
        <v>35</v>
      </c>
      <c r="E83" s="24">
        <v>1</v>
      </c>
      <c r="F83" s="28">
        <v>3000</v>
      </c>
      <c r="G83" s="29">
        <f t="shared" si="36"/>
        <v>3000</v>
      </c>
      <c r="H83" s="30">
        <v>2200</v>
      </c>
      <c r="I83" s="35">
        <f t="shared" si="37"/>
        <v>2200</v>
      </c>
      <c r="J83" s="28">
        <v>3000</v>
      </c>
      <c r="K83" s="29">
        <f t="shared" si="38"/>
        <v>3000</v>
      </c>
      <c r="L83" s="36"/>
      <c r="M83" s="37"/>
      <c r="N83" s="37"/>
      <c r="O83" s="37"/>
      <c r="P83" s="37"/>
      <c r="Q83" s="35"/>
      <c r="R83" s="37">
        <f t="shared" si="39"/>
        <v>2733.33</v>
      </c>
      <c r="S83" s="42">
        <f t="shared" si="40"/>
        <v>3</v>
      </c>
      <c r="T83" s="42">
        <f t="shared" si="41"/>
        <v>461.880215369743</v>
      </c>
      <c r="U83" s="43">
        <f t="shared" si="42"/>
        <v>16.8980772672799</v>
      </c>
      <c r="V83" s="43" t="str">
        <f t="shared" si="43"/>
        <v>ОДН</v>
      </c>
      <c r="W83" s="44">
        <f t="shared" si="44"/>
        <v>2733.33</v>
      </c>
    </row>
    <row r="84" ht="27" customHeight="1" spans="1:23">
      <c r="A84" s="19">
        <v>72</v>
      </c>
      <c r="B84" s="31"/>
      <c r="C84" s="27" t="s">
        <v>81</v>
      </c>
      <c r="D84" s="19" t="s">
        <v>35</v>
      </c>
      <c r="E84" s="24">
        <v>1</v>
      </c>
      <c r="F84" s="28">
        <v>2800</v>
      </c>
      <c r="G84" s="29">
        <f t="shared" si="36"/>
        <v>2800</v>
      </c>
      <c r="H84" s="30">
        <v>1500</v>
      </c>
      <c r="I84" s="35">
        <f t="shared" si="37"/>
        <v>1500</v>
      </c>
      <c r="J84" s="28">
        <v>2800</v>
      </c>
      <c r="K84" s="29">
        <f t="shared" si="38"/>
        <v>2800</v>
      </c>
      <c r="L84" s="36"/>
      <c r="M84" s="37"/>
      <c r="N84" s="37"/>
      <c r="O84" s="37"/>
      <c r="P84" s="37"/>
      <c r="Q84" s="35"/>
      <c r="R84" s="37">
        <f t="shared" si="39"/>
        <v>2366.67</v>
      </c>
      <c r="S84" s="42">
        <f t="shared" si="40"/>
        <v>3</v>
      </c>
      <c r="T84" s="42">
        <f t="shared" si="41"/>
        <v>750.555349957616</v>
      </c>
      <c r="U84" s="43">
        <f t="shared" si="42"/>
        <v>31.713561669249</v>
      </c>
      <c r="V84" s="43" t="str">
        <f t="shared" si="43"/>
        <v>ОДН</v>
      </c>
      <c r="W84" s="44">
        <f t="shared" si="44"/>
        <v>2366.67</v>
      </c>
    </row>
    <row r="85" ht="27" customHeight="1" spans="1:23">
      <c r="A85" s="19">
        <v>73</v>
      </c>
      <c r="B85" s="31"/>
      <c r="C85" s="27" t="s">
        <v>82</v>
      </c>
      <c r="D85" s="19" t="s">
        <v>35</v>
      </c>
      <c r="E85" s="24">
        <v>1</v>
      </c>
      <c r="F85" s="28">
        <v>3300</v>
      </c>
      <c r="G85" s="29">
        <f t="shared" si="36"/>
        <v>3300</v>
      </c>
      <c r="H85" s="30">
        <v>1800</v>
      </c>
      <c r="I85" s="35">
        <f t="shared" si="37"/>
        <v>1800</v>
      </c>
      <c r="J85" s="28">
        <v>3300</v>
      </c>
      <c r="K85" s="29">
        <f t="shared" si="38"/>
        <v>3300</v>
      </c>
      <c r="L85" s="36"/>
      <c r="M85" s="37"/>
      <c r="N85" s="37"/>
      <c r="O85" s="37"/>
      <c r="P85" s="37"/>
      <c r="Q85" s="35"/>
      <c r="R85" s="37">
        <f t="shared" si="39"/>
        <v>2800</v>
      </c>
      <c r="S85" s="42">
        <f t="shared" si="40"/>
        <v>3</v>
      </c>
      <c r="T85" s="42">
        <f t="shared" si="41"/>
        <v>866.025403784439</v>
      </c>
      <c r="U85" s="43">
        <f t="shared" si="42"/>
        <v>30.9294787065871</v>
      </c>
      <c r="V85" s="43" t="str">
        <f t="shared" si="43"/>
        <v>ОДН</v>
      </c>
      <c r="W85" s="44">
        <f t="shared" si="44"/>
        <v>2800</v>
      </c>
    </row>
    <row r="86" ht="27" customHeight="1" spans="1:23">
      <c r="A86" s="19">
        <v>74</v>
      </c>
      <c r="B86" s="31"/>
      <c r="C86" s="27" t="s">
        <v>83</v>
      </c>
      <c r="D86" s="19" t="s">
        <v>35</v>
      </c>
      <c r="E86" s="24">
        <v>1</v>
      </c>
      <c r="F86" s="28">
        <v>4800</v>
      </c>
      <c r="G86" s="29">
        <f t="shared" si="36"/>
        <v>4800</v>
      </c>
      <c r="H86" s="30">
        <v>2500</v>
      </c>
      <c r="I86" s="35">
        <f t="shared" si="37"/>
        <v>2500</v>
      </c>
      <c r="J86" s="28">
        <v>4800</v>
      </c>
      <c r="K86" s="29">
        <f t="shared" si="38"/>
        <v>4800</v>
      </c>
      <c r="L86" s="36"/>
      <c r="M86" s="37"/>
      <c r="N86" s="37"/>
      <c r="O86" s="37"/>
      <c r="P86" s="37"/>
      <c r="Q86" s="35"/>
      <c r="R86" s="37">
        <f t="shared" si="39"/>
        <v>4033.33</v>
      </c>
      <c r="S86" s="42">
        <f t="shared" si="40"/>
        <v>3</v>
      </c>
      <c r="T86" s="42">
        <f t="shared" si="41"/>
        <v>1327.90561914241</v>
      </c>
      <c r="U86" s="43">
        <f t="shared" si="42"/>
        <v>32.9233070227929</v>
      </c>
      <c r="V86" s="43" t="str">
        <f t="shared" si="43"/>
        <v>ОДН</v>
      </c>
      <c r="W86" s="44">
        <f t="shared" si="44"/>
        <v>4033.33</v>
      </c>
    </row>
    <row r="87" ht="27" customHeight="1" spans="1:23">
      <c r="A87" s="19">
        <v>75</v>
      </c>
      <c r="B87" s="31"/>
      <c r="C87" s="27" t="s">
        <v>84</v>
      </c>
      <c r="D87" s="19" t="s">
        <v>35</v>
      </c>
      <c r="E87" s="24">
        <v>1</v>
      </c>
      <c r="F87" s="28">
        <v>4800</v>
      </c>
      <c r="G87" s="29">
        <f t="shared" ref="G87:G91" si="45">F87*E87</f>
        <v>4800</v>
      </c>
      <c r="H87" s="30">
        <v>2500</v>
      </c>
      <c r="I87" s="35">
        <f t="shared" ref="I87:I91" si="46">H87*E87</f>
        <v>2500</v>
      </c>
      <c r="J87" s="28">
        <v>4800</v>
      </c>
      <c r="K87" s="29">
        <f t="shared" ref="K87:K91" si="47">J87*E87</f>
        <v>4800</v>
      </c>
      <c r="L87" s="36"/>
      <c r="M87" s="37"/>
      <c r="N87" s="37"/>
      <c r="O87" s="37"/>
      <c r="P87" s="37"/>
      <c r="Q87" s="35"/>
      <c r="R87" s="37">
        <f t="shared" ref="R87:R91" si="48">ROUND(AVERAGE(F87,H87,J87,L87,N87),2)</f>
        <v>4033.33</v>
      </c>
      <c r="S87" s="42">
        <f t="shared" ref="S87:S91" si="49">COUNTA(F87,H87,J87,L87,N87)</f>
        <v>3</v>
      </c>
      <c r="T87" s="42">
        <f t="shared" ref="T87:T91" si="50">SQRT((IF(F87&gt;0,POWER(F87-R87,2),0)+IF(H87&gt;0,POWER(H87-R87,2),0)+IF(J87&gt;0,POWER(J87-R87,2),0)+IF(L87&gt;0,POWER(L87-R87,2),0)+IF(N87&gt;0,POWER(N87-R87,2),0))/(S87-1))</f>
        <v>1327.90561914241</v>
      </c>
      <c r="U87" s="43">
        <f t="shared" ref="U87:U91" si="51">T87/R87*100</f>
        <v>32.9233070227929</v>
      </c>
      <c r="V87" s="43" t="str">
        <f t="shared" ref="V87:V91" si="52">IF(U87&lt;33,$V$8,$V$9)</f>
        <v>ОДН</v>
      </c>
      <c r="W87" s="44">
        <f t="shared" ref="W87:W91" si="53">E87*R87</f>
        <v>4033.33</v>
      </c>
    </row>
    <row r="88" ht="27" customHeight="1" spans="1:23">
      <c r="A88" s="19">
        <v>76</v>
      </c>
      <c r="B88" s="31"/>
      <c r="C88" s="27" t="s">
        <v>85</v>
      </c>
      <c r="D88" s="19" t="s">
        <v>35</v>
      </c>
      <c r="E88" s="24">
        <v>1</v>
      </c>
      <c r="F88" s="28">
        <v>4800</v>
      </c>
      <c r="G88" s="29">
        <f t="shared" si="45"/>
        <v>4800</v>
      </c>
      <c r="H88" s="30">
        <v>2500</v>
      </c>
      <c r="I88" s="35">
        <f t="shared" si="46"/>
        <v>2500</v>
      </c>
      <c r="J88" s="28">
        <v>4800</v>
      </c>
      <c r="K88" s="29">
        <f t="shared" si="47"/>
        <v>4800</v>
      </c>
      <c r="L88" s="36"/>
      <c r="M88" s="37"/>
      <c r="N88" s="37"/>
      <c r="O88" s="37"/>
      <c r="P88" s="37"/>
      <c r="Q88" s="35"/>
      <c r="R88" s="37">
        <f t="shared" si="48"/>
        <v>4033.33</v>
      </c>
      <c r="S88" s="42">
        <f t="shared" si="49"/>
        <v>3</v>
      </c>
      <c r="T88" s="42">
        <f t="shared" si="50"/>
        <v>1327.90561914241</v>
      </c>
      <c r="U88" s="43">
        <f t="shared" si="51"/>
        <v>32.9233070227929</v>
      </c>
      <c r="V88" s="43" t="str">
        <f t="shared" si="52"/>
        <v>ОДН</v>
      </c>
      <c r="W88" s="44">
        <f t="shared" si="53"/>
        <v>4033.33</v>
      </c>
    </row>
    <row r="89" ht="27" customHeight="1" spans="1:23">
      <c r="A89" s="19">
        <v>77</v>
      </c>
      <c r="B89" s="32"/>
      <c r="C89" s="27" t="s">
        <v>86</v>
      </c>
      <c r="D89" s="19" t="s">
        <v>35</v>
      </c>
      <c r="E89" s="24">
        <v>1</v>
      </c>
      <c r="F89" s="28">
        <v>4800</v>
      </c>
      <c r="G89" s="29">
        <f t="shared" si="45"/>
        <v>4800</v>
      </c>
      <c r="H89" s="30">
        <v>2500</v>
      </c>
      <c r="I89" s="35">
        <f t="shared" si="46"/>
        <v>2500</v>
      </c>
      <c r="J89" s="28">
        <v>4800</v>
      </c>
      <c r="K89" s="29">
        <f t="shared" si="47"/>
        <v>4800</v>
      </c>
      <c r="L89" s="36"/>
      <c r="M89" s="37"/>
      <c r="N89" s="37"/>
      <c r="O89" s="37"/>
      <c r="P89" s="37"/>
      <c r="Q89" s="35"/>
      <c r="R89" s="37">
        <f t="shared" si="48"/>
        <v>4033.33</v>
      </c>
      <c r="S89" s="42">
        <f t="shared" si="49"/>
        <v>3</v>
      </c>
      <c r="T89" s="42">
        <f t="shared" si="50"/>
        <v>1327.90561914241</v>
      </c>
      <c r="U89" s="43">
        <f t="shared" si="51"/>
        <v>32.9233070227929</v>
      </c>
      <c r="V89" s="43" t="str">
        <f t="shared" si="52"/>
        <v>ОДН</v>
      </c>
      <c r="W89" s="44">
        <f t="shared" si="53"/>
        <v>4033.33</v>
      </c>
    </row>
    <row r="90" ht="27" customHeight="1" spans="1:23">
      <c r="A90" s="19">
        <v>78</v>
      </c>
      <c r="B90" s="26" t="s">
        <v>88</v>
      </c>
      <c r="C90" s="27" t="s">
        <v>62</v>
      </c>
      <c r="D90" s="19" t="s">
        <v>35</v>
      </c>
      <c r="E90" s="24">
        <v>1</v>
      </c>
      <c r="F90" s="28">
        <v>4800</v>
      </c>
      <c r="G90" s="29">
        <f t="shared" si="45"/>
        <v>4800</v>
      </c>
      <c r="H90" s="30">
        <v>2500</v>
      </c>
      <c r="I90" s="35">
        <f t="shared" si="46"/>
        <v>2500</v>
      </c>
      <c r="J90" s="28">
        <v>4800</v>
      </c>
      <c r="K90" s="29">
        <f t="shared" si="47"/>
        <v>4800</v>
      </c>
      <c r="L90" s="36"/>
      <c r="M90" s="37"/>
      <c r="N90" s="37"/>
      <c r="O90" s="37"/>
      <c r="P90" s="37"/>
      <c r="Q90" s="35"/>
      <c r="R90" s="37">
        <f t="shared" si="48"/>
        <v>4033.33</v>
      </c>
      <c r="S90" s="42">
        <f t="shared" si="49"/>
        <v>3</v>
      </c>
      <c r="T90" s="42">
        <f t="shared" si="50"/>
        <v>1327.90561914241</v>
      </c>
      <c r="U90" s="43">
        <f t="shared" si="51"/>
        <v>32.9233070227929</v>
      </c>
      <c r="V90" s="43" t="str">
        <f t="shared" si="52"/>
        <v>ОДН</v>
      </c>
      <c r="W90" s="44">
        <f t="shared" si="53"/>
        <v>4033.33</v>
      </c>
    </row>
    <row r="91" ht="27" customHeight="1" spans="1:23">
      <c r="A91" s="19">
        <v>79</v>
      </c>
      <c r="B91" s="31"/>
      <c r="C91" s="27" t="s">
        <v>63</v>
      </c>
      <c r="D91" s="19" t="s">
        <v>35</v>
      </c>
      <c r="E91" s="24">
        <v>1</v>
      </c>
      <c r="F91" s="28">
        <v>4800</v>
      </c>
      <c r="G91" s="29">
        <f t="shared" si="45"/>
        <v>4800</v>
      </c>
      <c r="H91" s="30">
        <v>2500</v>
      </c>
      <c r="I91" s="35">
        <f t="shared" si="46"/>
        <v>2500</v>
      </c>
      <c r="J91" s="28">
        <v>4800</v>
      </c>
      <c r="K91" s="29">
        <f t="shared" si="47"/>
        <v>4800</v>
      </c>
      <c r="L91" s="36"/>
      <c r="M91" s="37"/>
      <c r="N91" s="37"/>
      <c r="O91" s="37"/>
      <c r="P91" s="37"/>
      <c r="Q91" s="35"/>
      <c r="R91" s="37">
        <f t="shared" si="48"/>
        <v>4033.33</v>
      </c>
      <c r="S91" s="42">
        <f t="shared" si="49"/>
        <v>3</v>
      </c>
      <c r="T91" s="42">
        <f t="shared" si="50"/>
        <v>1327.90561914241</v>
      </c>
      <c r="U91" s="43">
        <f t="shared" si="51"/>
        <v>32.9233070227929</v>
      </c>
      <c r="V91" s="43" t="str">
        <f t="shared" si="52"/>
        <v>ОДН</v>
      </c>
      <c r="W91" s="44">
        <f t="shared" si="53"/>
        <v>4033.33</v>
      </c>
    </row>
    <row r="92" ht="27" customHeight="1" spans="1:23">
      <c r="A92" s="19">
        <v>80</v>
      </c>
      <c r="B92" s="31"/>
      <c r="C92" s="27" t="s">
        <v>64</v>
      </c>
      <c r="D92" s="19" t="s">
        <v>35</v>
      </c>
      <c r="E92" s="24">
        <v>1</v>
      </c>
      <c r="F92" s="28">
        <v>4800</v>
      </c>
      <c r="G92" s="29">
        <f t="shared" ref="G92:G93" si="54">F92*E92</f>
        <v>4800</v>
      </c>
      <c r="H92" s="30">
        <v>2500</v>
      </c>
      <c r="I92" s="35">
        <f t="shared" ref="I92:I93" si="55">H92*E92</f>
        <v>2500</v>
      </c>
      <c r="J92" s="28">
        <v>4800</v>
      </c>
      <c r="K92" s="29">
        <f t="shared" ref="K92:K93" si="56">J92*E92</f>
        <v>4800</v>
      </c>
      <c r="L92" s="36"/>
      <c r="M92" s="37"/>
      <c r="N92" s="37"/>
      <c r="O92" s="37"/>
      <c r="P92" s="37"/>
      <c r="Q92" s="35"/>
      <c r="R92" s="37">
        <f t="shared" ref="R92:R93" si="57">ROUND(AVERAGE(F92,H92,J92,L92,N92),2)</f>
        <v>4033.33</v>
      </c>
      <c r="S92" s="42">
        <f t="shared" ref="S92:S93" si="58">COUNTA(F92,H92,J92,L92,N92)</f>
        <v>3</v>
      </c>
      <c r="T92" s="42">
        <f t="shared" ref="T92:T93" si="59">SQRT((IF(F92&gt;0,POWER(F92-R92,2),0)+IF(H92&gt;0,POWER(H92-R92,2),0)+IF(J92&gt;0,POWER(J92-R92,2),0)+IF(L92&gt;0,POWER(L92-R92,2),0)+IF(N92&gt;0,POWER(N92-R92,2),0))/(S92-1))</f>
        <v>1327.90561914241</v>
      </c>
      <c r="U92" s="43">
        <f t="shared" ref="U92:U93" si="60">T92/R92*100</f>
        <v>32.9233070227929</v>
      </c>
      <c r="V92" s="43" t="str">
        <f t="shared" ref="V92:V93" si="61">IF(U92&lt;33,$V$8,$V$9)</f>
        <v>ОДН</v>
      </c>
      <c r="W92" s="44">
        <f t="shared" ref="W92:W93" si="62">E92*R92</f>
        <v>4033.33</v>
      </c>
    </row>
    <row r="93" ht="27" customHeight="1" spans="1:23">
      <c r="A93" s="19">
        <v>81</v>
      </c>
      <c r="B93" s="31"/>
      <c r="C93" s="27" t="s">
        <v>65</v>
      </c>
      <c r="D93" s="19" t="s">
        <v>35</v>
      </c>
      <c r="E93" s="24">
        <v>1</v>
      </c>
      <c r="F93" s="28">
        <v>4800</v>
      </c>
      <c r="G93" s="29">
        <f t="shared" si="54"/>
        <v>4800</v>
      </c>
      <c r="H93" s="30">
        <v>2500</v>
      </c>
      <c r="I93" s="35">
        <f t="shared" si="55"/>
        <v>2500</v>
      </c>
      <c r="J93" s="28">
        <v>4800</v>
      </c>
      <c r="K93" s="29">
        <f t="shared" si="56"/>
        <v>4800</v>
      </c>
      <c r="L93" s="36"/>
      <c r="M93" s="37"/>
      <c r="N93" s="37"/>
      <c r="O93" s="37"/>
      <c r="P93" s="37"/>
      <c r="Q93" s="35"/>
      <c r="R93" s="37">
        <f t="shared" si="57"/>
        <v>4033.33</v>
      </c>
      <c r="S93" s="42">
        <f t="shared" si="58"/>
        <v>3</v>
      </c>
      <c r="T93" s="42">
        <f t="shared" si="59"/>
        <v>1327.90561914241</v>
      </c>
      <c r="U93" s="43">
        <f t="shared" si="60"/>
        <v>32.9233070227929</v>
      </c>
      <c r="V93" s="43" t="str">
        <f t="shared" si="61"/>
        <v>ОДН</v>
      </c>
      <c r="W93" s="44">
        <f t="shared" si="62"/>
        <v>4033.33</v>
      </c>
    </row>
    <row r="94" ht="27" customHeight="1" spans="1:23">
      <c r="A94" s="19">
        <v>82</v>
      </c>
      <c r="B94" s="31"/>
      <c r="C94" s="45" t="s">
        <v>66</v>
      </c>
      <c r="D94" s="19" t="s">
        <v>35</v>
      </c>
      <c r="E94" s="24">
        <v>1</v>
      </c>
      <c r="F94" s="28">
        <v>4800</v>
      </c>
      <c r="G94" s="29">
        <f t="shared" ref="G94:G114" si="63">F94*E94</f>
        <v>4800</v>
      </c>
      <c r="H94" s="30">
        <v>2500</v>
      </c>
      <c r="I94" s="35">
        <f t="shared" ref="I94:I114" si="64">H94*E94</f>
        <v>2500</v>
      </c>
      <c r="J94" s="28">
        <v>4800</v>
      </c>
      <c r="K94" s="29">
        <f t="shared" ref="K94:K114" si="65">J94*E94</f>
        <v>4800</v>
      </c>
      <c r="L94" s="36"/>
      <c r="M94" s="37"/>
      <c r="N94" s="37"/>
      <c r="O94" s="37"/>
      <c r="P94" s="37"/>
      <c r="Q94" s="35"/>
      <c r="R94" s="37">
        <f t="shared" ref="R94:R114" si="66">ROUND(AVERAGE(F94,H94,J94,L94,N94),2)</f>
        <v>4033.33</v>
      </c>
      <c r="S94" s="42">
        <f t="shared" ref="S94:S114" si="67">COUNTA(F94,H94,J94,L94,N94)</f>
        <v>3</v>
      </c>
      <c r="T94" s="42">
        <f t="shared" ref="T94:T114" si="68">SQRT((IF(F94&gt;0,POWER(F94-R94,2),0)+IF(H94&gt;0,POWER(H94-R94,2),0)+IF(J94&gt;0,POWER(J94-R94,2),0)+IF(L94&gt;0,POWER(L94-R94,2),0)+IF(N94&gt;0,POWER(N94-R94,2),0))/(S94-1))</f>
        <v>1327.90561914241</v>
      </c>
      <c r="U94" s="43">
        <f t="shared" ref="U94:U114" si="69">T94/R94*100</f>
        <v>32.9233070227929</v>
      </c>
      <c r="V94" s="43" t="str">
        <f t="shared" ref="V94:V114" si="70">IF(U94&lt;33,$V$8,$V$9)</f>
        <v>ОДН</v>
      </c>
      <c r="W94" s="44">
        <f t="shared" ref="W94:W114" si="71">E94*R94</f>
        <v>4033.33</v>
      </c>
    </row>
    <row r="95" ht="27" customHeight="1" spans="1:23">
      <c r="A95" s="19">
        <v>83</v>
      </c>
      <c r="B95" s="31"/>
      <c r="C95" s="27" t="s">
        <v>67</v>
      </c>
      <c r="D95" s="19" t="s">
        <v>35</v>
      </c>
      <c r="E95" s="24">
        <v>1</v>
      </c>
      <c r="F95" s="28">
        <v>4800</v>
      </c>
      <c r="G95" s="29">
        <f t="shared" si="63"/>
        <v>4800</v>
      </c>
      <c r="H95" s="30">
        <v>2500</v>
      </c>
      <c r="I95" s="35">
        <f t="shared" si="64"/>
        <v>2500</v>
      </c>
      <c r="J95" s="28">
        <v>4800</v>
      </c>
      <c r="K95" s="29">
        <f t="shared" si="65"/>
        <v>4800</v>
      </c>
      <c r="L95" s="36"/>
      <c r="M95" s="37"/>
      <c r="N95" s="37"/>
      <c r="O95" s="37"/>
      <c r="P95" s="37"/>
      <c r="Q95" s="35"/>
      <c r="R95" s="37">
        <f t="shared" si="66"/>
        <v>4033.33</v>
      </c>
      <c r="S95" s="42">
        <f t="shared" si="67"/>
        <v>3</v>
      </c>
      <c r="T95" s="42">
        <f t="shared" si="68"/>
        <v>1327.90561914241</v>
      </c>
      <c r="U95" s="43">
        <f t="shared" si="69"/>
        <v>32.9233070227929</v>
      </c>
      <c r="V95" s="43" t="str">
        <f t="shared" si="70"/>
        <v>ОДН</v>
      </c>
      <c r="W95" s="44">
        <f t="shared" si="71"/>
        <v>4033.33</v>
      </c>
    </row>
    <row r="96" ht="27" customHeight="1" spans="1:23">
      <c r="A96" s="19">
        <v>84</v>
      </c>
      <c r="B96" s="31"/>
      <c r="C96" s="27" t="s">
        <v>68</v>
      </c>
      <c r="D96" s="19" t="s">
        <v>35</v>
      </c>
      <c r="E96" s="24">
        <v>1</v>
      </c>
      <c r="F96" s="28">
        <v>4800</v>
      </c>
      <c r="G96" s="29">
        <f t="shared" si="63"/>
        <v>4800</v>
      </c>
      <c r="H96" s="30">
        <v>2500</v>
      </c>
      <c r="I96" s="35">
        <f t="shared" si="64"/>
        <v>2500</v>
      </c>
      <c r="J96" s="28">
        <v>4800</v>
      </c>
      <c r="K96" s="29">
        <f t="shared" si="65"/>
        <v>4800</v>
      </c>
      <c r="L96" s="36"/>
      <c r="M96" s="37"/>
      <c r="N96" s="37"/>
      <c r="O96" s="37"/>
      <c r="P96" s="37"/>
      <c r="Q96" s="35"/>
      <c r="R96" s="37">
        <f t="shared" si="66"/>
        <v>4033.33</v>
      </c>
      <c r="S96" s="42">
        <f t="shared" si="67"/>
        <v>3</v>
      </c>
      <c r="T96" s="42">
        <f t="shared" si="68"/>
        <v>1327.90561914241</v>
      </c>
      <c r="U96" s="43">
        <f t="shared" si="69"/>
        <v>32.9233070227929</v>
      </c>
      <c r="V96" s="43" t="str">
        <f t="shared" si="70"/>
        <v>ОДН</v>
      </c>
      <c r="W96" s="44">
        <f t="shared" si="71"/>
        <v>4033.33</v>
      </c>
    </row>
    <row r="97" ht="27" customHeight="1" spans="1:23">
      <c r="A97" s="19">
        <v>85</v>
      </c>
      <c r="B97" s="31"/>
      <c r="C97" s="27" t="s">
        <v>69</v>
      </c>
      <c r="D97" s="19" t="s">
        <v>35</v>
      </c>
      <c r="E97" s="24">
        <v>1</v>
      </c>
      <c r="F97" s="28">
        <v>4800</v>
      </c>
      <c r="G97" s="29">
        <f t="shared" si="63"/>
        <v>4800</v>
      </c>
      <c r="H97" s="30">
        <v>2500</v>
      </c>
      <c r="I97" s="35">
        <f t="shared" si="64"/>
        <v>2500</v>
      </c>
      <c r="J97" s="28">
        <v>4800</v>
      </c>
      <c r="K97" s="29">
        <f t="shared" si="65"/>
        <v>4800</v>
      </c>
      <c r="L97" s="36"/>
      <c r="M97" s="37"/>
      <c r="N97" s="37"/>
      <c r="O97" s="37"/>
      <c r="P97" s="37"/>
      <c r="Q97" s="35"/>
      <c r="R97" s="37">
        <f t="shared" si="66"/>
        <v>4033.33</v>
      </c>
      <c r="S97" s="42">
        <f t="shared" si="67"/>
        <v>3</v>
      </c>
      <c r="T97" s="42">
        <f t="shared" si="68"/>
        <v>1327.90561914241</v>
      </c>
      <c r="U97" s="43">
        <f t="shared" si="69"/>
        <v>32.9233070227929</v>
      </c>
      <c r="V97" s="43" t="str">
        <f t="shared" si="70"/>
        <v>ОДН</v>
      </c>
      <c r="W97" s="44">
        <f t="shared" si="71"/>
        <v>4033.33</v>
      </c>
    </row>
    <row r="98" ht="27" customHeight="1" spans="1:23">
      <c r="A98" s="19">
        <v>86</v>
      </c>
      <c r="B98" s="31"/>
      <c r="C98" s="27" t="s">
        <v>70</v>
      </c>
      <c r="D98" s="19" t="s">
        <v>35</v>
      </c>
      <c r="E98" s="24">
        <v>1</v>
      </c>
      <c r="F98" s="28">
        <v>8000</v>
      </c>
      <c r="G98" s="29">
        <f t="shared" si="63"/>
        <v>8000</v>
      </c>
      <c r="H98" s="30">
        <v>4300</v>
      </c>
      <c r="I98" s="35">
        <f t="shared" si="64"/>
        <v>4300</v>
      </c>
      <c r="J98" s="28">
        <v>8000</v>
      </c>
      <c r="K98" s="29">
        <f t="shared" si="65"/>
        <v>8000</v>
      </c>
      <c r="L98" s="36"/>
      <c r="M98" s="37"/>
      <c r="N98" s="37"/>
      <c r="O98" s="37"/>
      <c r="P98" s="37"/>
      <c r="Q98" s="35"/>
      <c r="R98" s="37">
        <f t="shared" si="66"/>
        <v>6766.67</v>
      </c>
      <c r="S98" s="42">
        <f t="shared" si="67"/>
        <v>3</v>
      </c>
      <c r="T98" s="42">
        <f t="shared" si="68"/>
        <v>2136.19599600552</v>
      </c>
      <c r="U98" s="43">
        <f t="shared" si="69"/>
        <v>31.5693834043261</v>
      </c>
      <c r="V98" s="43" t="str">
        <f t="shared" si="70"/>
        <v>ОДН</v>
      </c>
      <c r="W98" s="44">
        <f t="shared" si="71"/>
        <v>6766.67</v>
      </c>
    </row>
    <row r="99" ht="27" customHeight="1" spans="1:23">
      <c r="A99" s="19">
        <v>87</v>
      </c>
      <c r="B99" s="31"/>
      <c r="C99" s="27" t="s">
        <v>71</v>
      </c>
      <c r="D99" s="19" t="s">
        <v>35</v>
      </c>
      <c r="E99" s="24">
        <v>1</v>
      </c>
      <c r="F99" s="28">
        <v>5000</v>
      </c>
      <c r="G99" s="29">
        <f t="shared" si="63"/>
        <v>5000</v>
      </c>
      <c r="H99" s="30">
        <v>2800</v>
      </c>
      <c r="I99" s="35">
        <f t="shared" si="64"/>
        <v>2800</v>
      </c>
      <c r="J99" s="28">
        <v>5000</v>
      </c>
      <c r="K99" s="29">
        <f t="shared" si="65"/>
        <v>5000</v>
      </c>
      <c r="L99" s="36"/>
      <c r="M99" s="37"/>
      <c r="N99" s="37"/>
      <c r="O99" s="37"/>
      <c r="P99" s="37"/>
      <c r="Q99" s="35"/>
      <c r="R99" s="37">
        <f t="shared" si="66"/>
        <v>4266.67</v>
      </c>
      <c r="S99" s="42">
        <f t="shared" si="67"/>
        <v>3</v>
      </c>
      <c r="T99" s="42">
        <f t="shared" si="68"/>
        <v>1270.17059222374</v>
      </c>
      <c r="U99" s="43">
        <f t="shared" si="69"/>
        <v>29.7695999977438</v>
      </c>
      <c r="V99" s="43" t="str">
        <f t="shared" si="70"/>
        <v>ОДН</v>
      </c>
      <c r="W99" s="44">
        <f t="shared" si="71"/>
        <v>4266.67</v>
      </c>
    </row>
    <row r="100" ht="27" customHeight="1" spans="1:23">
      <c r="A100" s="19">
        <v>88</v>
      </c>
      <c r="B100" s="31"/>
      <c r="C100" s="27" t="s">
        <v>72</v>
      </c>
      <c r="D100" s="19" t="s">
        <v>35</v>
      </c>
      <c r="E100" s="24">
        <v>1</v>
      </c>
      <c r="F100" s="28">
        <v>5000</v>
      </c>
      <c r="G100" s="29">
        <f t="shared" si="63"/>
        <v>5000</v>
      </c>
      <c r="H100" s="30">
        <v>2800</v>
      </c>
      <c r="I100" s="35">
        <f t="shared" si="64"/>
        <v>2800</v>
      </c>
      <c r="J100" s="28">
        <v>5000</v>
      </c>
      <c r="K100" s="29">
        <f t="shared" si="65"/>
        <v>5000</v>
      </c>
      <c r="L100" s="36"/>
      <c r="M100" s="37"/>
      <c r="N100" s="37"/>
      <c r="O100" s="37"/>
      <c r="P100" s="37"/>
      <c r="Q100" s="35"/>
      <c r="R100" s="37">
        <f t="shared" si="66"/>
        <v>4266.67</v>
      </c>
      <c r="S100" s="42">
        <f t="shared" si="67"/>
        <v>3</v>
      </c>
      <c r="T100" s="42">
        <f t="shared" si="68"/>
        <v>1270.17059222374</v>
      </c>
      <c r="U100" s="43">
        <f t="shared" si="69"/>
        <v>29.7695999977438</v>
      </c>
      <c r="V100" s="43" t="str">
        <f t="shared" si="70"/>
        <v>ОДН</v>
      </c>
      <c r="W100" s="44">
        <f t="shared" si="71"/>
        <v>4266.67</v>
      </c>
    </row>
    <row r="101" ht="27" customHeight="1" spans="1:23">
      <c r="A101" s="19">
        <v>89</v>
      </c>
      <c r="B101" s="31"/>
      <c r="C101" s="27" t="s">
        <v>73</v>
      </c>
      <c r="D101" s="19" t="s">
        <v>35</v>
      </c>
      <c r="E101" s="24">
        <v>1</v>
      </c>
      <c r="F101" s="28">
        <v>5000</v>
      </c>
      <c r="G101" s="29">
        <f t="shared" si="63"/>
        <v>5000</v>
      </c>
      <c r="H101" s="30">
        <v>2800</v>
      </c>
      <c r="I101" s="35">
        <f t="shared" si="64"/>
        <v>2800</v>
      </c>
      <c r="J101" s="28">
        <v>5000</v>
      </c>
      <c r="K101" s="29">
        <f t="shared" si="65"/>
        <v>5000</v>
      </c>
      <c r="L101" s="36"/>
      <c r="M101" s="37"/>
      <c r="N101" s="37"/>
      <c r="O101" s="37"/>
      <c r="P101" s="37"/>
      <c r="Q101" s="35"/>
      <c r="R101" s="37">
        <f t="shared" si="66"/>
        <v>4266.67</v>
      </c>
      <c r="S101" s="42">
        <f t="shared" si="67"/>
        <v>3</v>
      </c>
      <c r="T101" s="42">
        <f t="shared" si="68"/>
        <v>1270.17059222374</v>
      </c>
      <c r="U101" s="43">
        <f t="shared" si="69"/>
        <v>29.7695999977438</v>
      </c>
      <c r="V101" s="43" t="str">
        <f t="shared" si="70"/>
        <v>ОДН</v>
      </c>
      <c r="W101" s="44">
        <f t="shared" si="71"/>
        <v>4266.67</v>
      </c>
    </row>
    <row r="102" ht="27" customHeight="1" spans="1:23">
      <c r="A102" s="19">
        <v>90</v>
      </c>
      <c r="B102" s="31"/>
      <c r="C102" s="27" t="s">
        <v>74</v>
      </c>
      <c r="D102" s="19" t="s">
        <v>35</v>
      </c>
      <c r="E102" s="24">
        <v>1</v>
      </c>
      <c r="F102" s="28">
        <v>4200</v>
      </c>
      <c r="G102" s="29">
        <f t="shared" si="63"/>
        <v>4200</v>
      </c>
      <c r="H102" s="30">
        <v>2200</v>
      </c>
      <c r="I102" s="35">
        <f t="shared" si="64"/>
        <v>2200</v>
      </c>
      <c r="J102" s="28">
        <v>4200</v>
      </c>
      <c r="K102" s="29">
        <f t="shared" si="65"/>
        <v>4200</v>
      </c>
      <c r="L102" s="36"/>
      <c r="M102" s="37"/>
      <c r="N102" s="37"/>
      <c r="O102" s="37"/>
      <c r="P102" s="37"/>
      <c r="Q102" s="35"/>
      <c r="R102" s="37">
        <f t="shared" si="66"/>
        <v>3533.33</v>
      </c>
      <c r="S102" s="42">
        <f t="shared" si="67"/>
        <v>3</v>
      </c>
      <c r="T102" s="42">
        <f t="shared" si="68"/>
        <v>1154.70053838647</v>
      </c>
      <c r="U102" s="43">
        <f t="shared" si="69"/>
        <v>32.6802347470083</v>
      </c>
      <c r="V102" s="43" t="str">
        <f t="shared" si="70"/>
        <v>ОДН</v>
      </c>
      <c r="W102" s="44">
        <f t="shared" si="71"/>
        <v>3533.33</v>
      </c>
    </row>
    <row r="103" ht="27" customHeight="1" spans="1:23">
      <c r="A103" s="19">
        <v>91</v>
      </c>
      <c r="B103" s="31"/>
      <c r="C103" s="27" t="s">
        <v>75</v>
      </c>
      <c r="D103" s="19" t="s">
        <v>35</v>
      </c>
      <c r="E103" s="24">
        <v>1</v>
      </c>
      <c r="F103" s="28">
        <v>4800</v>
      </c>
      <c r="G103" s="29">
        <f t="shared" si="63"/>
        <v>4800</v>
      </c>
      <c r="H103" s="30">
        <v>2500</v>
      </c>
      <c r="I103" s="35">
        <f t="shared" si="64"/>
        <v>2500</v>
      </c>
      <c r="J103" s="28">
        <v>4800</v>
      </c>
      <c r="K103" s="29">
        <f t="shared" si="65"/>
        <v>4800</v>
      </c>
      <c r="L103" s="36"/>
      <c r="M103" s="37"/>
      <c r="N103" s="37"/>
      <c r="O103" s="37"/>
      <c r="P103" s="37"/>
      <c r="Q103" s="35"/>
      <c r="R103" s="37">
        <f t="shared" si="66"/>
        <v>4033.33</v>
      </c>
      <c r="S103" s="42">
        <f t="shared" si="67"/>
        <v>3</v>
      </c>
      <c r="T103" s="42">
        <f t="shared" si="68"/>
        <v>1327.90561914241</v>
      </c>
      <c r="U103" s="43">
        <f t="shared" si="69"/>
        <v>32.9233070227929</v>
      </c>
      <c r="V103" s="43" t="str">
        <f t="shared" si="70"/>
        <v>ОДН</v>
      </c>
      <c r="W103" s="44">
        <f t="shared" si="71"/>
        <v>4033.33</v>
      </c>
    </row>
    <row r="104" ht="27" customHeight="1" spans="1:23">
      <c r="A104" s="19">
        <v>92</v>
      </c>
      <c r="B104" s="31"/>
      <c r="C104" s="27" t="s">
        <v>76</v>
      </c>
      <c r="D104" s="19" t="s">
        <v>35</v>
      </c>
      <c r="E104" s="24">
        <v>1</v>
      </c>
      <c r="F104" s="28">
        <v>4200</v>
      </c>
      <c r="G104" s="29">
        <f t="shared" si="63"/>
        <v>4200</v>
      </c>
      <c r="H104" s="30">
        <v>2200</v>
      </c>
      <c r="I104" s="35">
        <f t="shared" si="64"/>
        <v>2200</v>
      </c>
      <c r="J104" s="28">
        <v>4200</v>
      </c>
      <c r="K104" s="29">
        <f t="shared" si="65"/>
        <v>4200</v>
      </c>
      <c r="L104" s="36"/>
      <c r="M104" s="37"/>
      <c r="N104" s="37"/>
      <c r="O104" s="37"/>
      <c r="P104" s="37"/>
      <c r="Q104" s="35"/>
      <c r="R104" s="37">
        <f t="shared" si="66"/>
        <v>3533.33</v>
      </c>
      <c r="S104" s="42">
        <f t="shared" si="67"/>
        <v>3</v>
      </c>
      <c r="T104" s="42">
        <f t="shared" si="68"/>
        <v>1154.70053838647</v>
      </c>
      <c r="U104" s="43">
        <f t="shared" si="69"/>
        <v>32.6802347470083</v>
      </c>
      <c r="V104" s="43" t="str">
        <f t="shared" si="70"/>
        <v>ОДН</v>
      </c>
      <c r="W104" s="44">
        <f t="shared" si="71"/>
        <v>3533.33</v>
      </c>
    </row>
    <row r="105" ht="27" customHeight="1" spans="1:23">
      <c r="A105" s="19">
        <v>93</v>
      </c>
      <c r="B105" s="31"/>
      <c r="C105" s="27" t="s">
        <v>77</v>
      </c>
      <c r="D105" s="19" t="s">
        <v>35</v>
      </c>
      <c r="E105" s="24">
        <v>1</v>
      </c>
      <c r="F105" s="28">
        <v>5000</v>
      </c>
      <c r="G105" s="29">
        <f t="shared" si="63"/>
        <v>5000</v>
      </c>
      <c r="H105" s="30">
        <v>2800</v>
      </c>
      <c r="I105" s="35">
        <f t="shared" si="64"/>
        <v>2800</v>
      </c>
      <c r="J105" s="28">
        <v>5000</v>
      </c>
      <c r="K105" s="29">
        <f t="shared" si="65"/>
        <v>5000</v>
      </c>
      <c r="L105" s="36"/>
      <c r="M105" s="37"/>
      <c r="N105" s="37"/>
      <c r="O105" s="37"/>
      <c r="P105" s="37"/>
      <c r="Q105" s="35"/>
      <c r="R105" s="37">
        <f t="shared" si="66"/>
        <v>4266.67</v>
      </c>
      <c r="S105" s="42">
        <f t="shared" si="67"/>
        <v>3</v>
      </c>
      <c r="T105" s="42">
        <f t="shared" si="68"/>
        <v>1270.17059222374</v>
      </c>
      <c r="U105" s="43">
        <f t="shared" si="69"/>
        <v>29.7695999977438</v>
      </c>
      <c r="V105" s="43" t="str">
        <f t="shared" si="70"/>
        <v>ОДН</v>
      </c>
      <c r="W105" s="44">
        <f t="shared" si="71"/>
        <v>4266.67</v>
      </c>
    </row>
    <row r="106" ht="27" customHeight="1" spans="1:23">
      <c r="A106" s="19">
        <v>94</v>
      </c>
      <c r="B106" s="31"/>
      <c r="C106" s="27" t="s">
        <v>78</v>
      </c>
      <c r="D106" s="19" t="s">
        <v>35</v>
      </c>
      <c r="E106" s="24">
        <v>1</v>
      </c>
      <c r="F106" s="28">
        <v>5000</v>
      </c>
      <c r="G106" s="29">
        <f t="shared" si="63"/>
        <v>5000</v>
      </c>
      <c r="H106" s="30">
        <v>2800</v>
      </c>
      <c r="I106" s="35">
        <f t="shared" si="64"/>
        <v>2800</v>
      </c>
      <c r="J106" s="28">
        <v>5000</v>
      </c>
      <c r="K106" s="29">
        <f t="shared" si="65"/>
        <v>5000</v>
      </c>
      <c r="L106" s="36"/>
      <c r="M106" s="37"/>
      <c r="N106" s="37"/>
      <c r="O106" s="37"/>
      <c r="P106" s="37"/>
      <c r="Q106" s="35"/>
      <c r="R106" s="37">
        <f t="shared" si="66"/>
        <v>4266.67</v>
      </c>
      <c r="S106" s="42">
        <f t="shared" si="67"/>
        <v>3</v>
      </c>
      <c r="T106" s="42">
        <f t="shared" si="68"/>
        <v>1270.17059222374</v>
      </c>
      <c r="U106" s="43">
        <f t="shared" si="69"/>
        <v>29.7695999977438</v>
      </c>
      <c r="V106" s="43" t="str">
        <f t="shared" si="70"/>
        <v>ОДН</v>
      </c>
      <c r="W106" s="44">
        <f t="shared" si="71"/>
        <v>4266.67</v>
      </c>
    </row>
    <row r="107" ht="27" customHeight="1" spans="1:23">
      <c r="A107" s="19">
        <v>95</v>
      </c>
      <c r="B107" s="31"/>
      <c r="C107" s="27" t="s">
        <v>79</v>
      </c>
      <c r="D107" s="19" t="s">
        <v>35</v>
      </c>
      <c r="E107" s="24">
        <v>1</v>
      </c>
      <c r="F107" s="28">
        <v>5000</v>
      </c>
      <c r="G107" s="29">
        <f t="shared" si="63"/>
        <v>5000</v>
      </c>
      <c r="H107" s="30">
        <v>3200</v>
      </c>
      <c r="I107" s="35">
        <f t="shared" si="64"/>
        <v>3200</v>
      </c>
      <c r="J107" s="28">
        <v>5000</v>
      </c>
      <c r="K107" s="29">
        <f t="shared" si="65"/>
        <v>5000</v>
      </c>
      <c r="L107" s="36"/>
      <c r="M107" s="37"/>
      <c r="N107" s="37"/>
      <c r="O107" s="37"/>
      <c r="P107" s="37"/>
      <c r="Q107" s="35"/>
      <c r="R107" s="37">
        <f t="shared" si="66"/>
        <v>4400</v>
      </c>
      <c r="S107" s="42">
        <f t="shared" si="67"/>
        <v>3</v>
      </c>
      <c r="T107" s="42">
        <f t="shared" si="68"/>
        <v>1039.23048454133</v>
      </c>
      <c r="U107" s="43">
        <f t="shared" si="69"/>
        <v>23.6188746486665</v>
      </c>
      <c r="V107" s="43" t="str">
        <f t="shared" si="70"/>
        <v>ОДН</v>
      </c>
      <c r="W107" s="44">
        <f t="shared" si="71"/>
        <v>4400</v>
      </c>
    </row>
    <row r="108" ht="27" customHeight="1" spans="1:23">
      <c r="A108" s="19">
        <v>96</v>
      </c>
      <c r="B108" s="31"/>
      <c r="C108" s="27" t="s">
        <v>80</v>
      </c>
      <c r="D108" s="19" t="s">
        <v>35</v>
      </c>
      <c r="E108" s="24">
        <v>1</v>
      </c>
      <c r="F108" s="28">
        <v>5000</v>
      </c>
      <c r="G108" s="29">
        <f t="shared" si="63"/>
        <v>5000</v>
      </c>
      <c r="H108" s="30">
        <v>3200</v>
      </c>
      <c r="I108" s="35">
        <f t="shared" si="64"/>
        <v>3200</v>
      </c>
      <c r="J108" s="28">
        <v>5000</v>
      </c>
      <c r="K108" s="29">
        <f t="shared" si="65"/>
        <v>5000</v>
      </c>
      <c r="L108" s="36"/>
      <c r="M108" s="37"/>
      <c r="N108" s="37"/>
      <c r="O108" s="37"/>
      <c r="P108" s="37"/>
      <c r="Q108" s="35"/>
      <c r="R108" s="37">
        <f t="shared" si="66"/>
        <v>4400</v>
      </c>
      <c r="S108" s="42">
        <f t="shared" si="67"/>
        <v>3</v>
      </c>
      <c r="T108" s="42">
        <f t="shared" si="68"/>
        <v>1039.23048454133</v>
      </c>
      <c r="U108" s="43">
        <f t="shared" si="69"/>
        <v>23.6188746486665</v>
      </c>
      <c r="V108" s="43" t="str">
        <f t="shared" si="70"/>
        <v>ОДН</v>
      </c>
      <c r="W108" s="44">
        <f t="shared" si="71"/>
        <v>4400</v>
      </c>
    </row>
    <row r="109" ht="27" customHeight="1" spans="1:23">
      <c r="A109" s="19">
        <v>97</v>
      </c>
      <c r="B109" s="31"/>
      <c r="C109" s="27" t="s">
        <v>81</v>
      </c>
      <c r="D109" s="19" t="s">
        <v>35</v>
      </c>
      <c r="E109" s="24">
        <v>1</v>
      </c>
      <c r="F109" s="28">
        <v>4800</v>
      </c>
      <c r="G109" s="29">
        <f t="shared" si="63"/>
        <v>4800</v>
      </c>
      <c r="H109" s="30">
        <v>2500</v>
      </c>
      <c r="I109" s="35">
        <f t="shared" si="64"/>
        <v>2500</v>
      </c>
      <c r="J109" s="28">
        <v>4800</v>
      </c>
      <c r="K109" s="29">
        <f t="shared" si="65"/>
        <v>4800</v>
      </c>
      <c r="L109" s="36"/>
      <c r="M109" s="37"/>
      <c r="N109" s="37"/>
      <c r="O109" s="37"/>
      <c r="P109" s="37"/>
      <c r="Q109" s="35"/>
      <c r="R109" s="37">
        <f t="shared" si="66"/>
        <v>4033.33</v>
      </c>
      <c r="S109" s="42">
        <f t="shared" si="67"/>
        <v>3</v>
      </c>
      <c r="T109" s="42">
        <f t="shared" si="68"/>
        <v>1327.90561914241</v>
      </c>
      <c r="U109" s="43">
        <f t="shared" si="69"/>
        <v>32.9233070227929</v>
      </c>
      <c r="V109" s="43" t="str">
        <f t="shared" si="70"/>
        <v>ОДН</v>
      </c>
      <c r="W109" s="44">
        <f t="shared" si="71"/>
        <v>4033.33</v>
      </c>
    </row>
    <row r="110" ht="27" customHeight="1" spans="1:23">
      <c r="A110" s="19">
        <v>98</v>
      </c>
      <c r="B110" s="31"/>
      <c r="C110" s="27" t="s">
        <v>82</v>
      </c>
      <c r="D110" s="19" t="s">
        <v>35</v>
      </c>
      <c r="E110" s="24">
        <v>1</v>
      </c>
      <c r="F110" s="28">
        <v>6000</v>
      </c>
      <c r="G110" s="29">
        <f t="shared" si="63"/>
        <v>6000</v>
      </c>
      <c r="H110" s="30">
        <v>3200</v>
      </c>
      <c r="I110" s="35">
        <f t="shared" si="64"/>
        <v>3200</v>
      </c>
      <c r="J110" s="28">
        <v>6000</v>
      </c>
      <c r="K110" s="29">
        <f t="shared" si="65"/>
        <v>6000</v>
      </c>
      <c r="L110" s="36"/>
      <c r="M110" s="37"/>
      <c r="N110" s="37"/>
      <c r="O110" s="37"/>
      <c r="P110" s="37"/>
      <c r="Q110" s="35"/>
      <c r="R110" s="37">
        <f t="shared" si="66"/>
        <v>5066.67</v>
      </c>
      <c r="S110" s="42">
        <f t="shared" si="67"/>
        <v>3</v>
      </c>
      <c r="T110" s="42">
        <f t="shared" si="68"/>
        <v>1616.58075373611</v>
      </c>
      <c r="U110" s="43">
        <f t="shared" si="69"/>
        <v>31.9061780959902</v>
      </c>
      <c r="V110" s="43" t="str">
        <f t="shared" si="70"/>
        <v>ОДН</v>
      </c>
      <c r="W110" s="44">
        <f t="shared" si="71"/>
        <v>5066.67</v>
      </c>
    </row>
    <row r="111" ht="27" customHeight="1" spans="1:23">
      <c r="A111" s="19">
        <v>99</v>
      </c>
      <c r="B111" s="31"/>
      <c r="C111" s="27" t="s">
        <v>83</v>
      </c>
      <c r="D111" s="19" t="s">
        <v>35</v>
      </c>
      <c r="E111" s="24">
        <v>1</v>
      </c>
      <c r="F111" s="28">
        <v>6200</v>
      </c>
      <c r="G111" s="29">
        <f t="shared" si="63"/>
        <v>6200</v>
      </c>
      <c r="H111" s="30">
        <v>3700</v>
      </c>
      <c r="I111" s="35">
        <f t="shared" si="64"/>
        <v>3700</v>
      </c>
      <c r="J111" s="28">
        <v>6200</v>
      </c>
      <c r="K111" s="29">
        <f t="shared" si="65"/>
        <v>6200</v>
      </c>
      <c r="L111" s="36"/>
      <c r="M111" s="37"/>
      <c r="N111" s="37"/>
      <c r="O111" s="37"/>
      <c r="P111" s="37"/>
      <c r="Q111" s="35"/>
      <c r="R111" s="37">
        <f t="shared" si="66"/>
        <v>5366.67</v>
      </c>
      <c r="S111" s="42">
        <f t="shared" si="67"/>
        <v>3</v>
      </c>
      <c r="T111" s="42">
        <f t="shared" si="68"/>
        <v>1443.37567297984</v>
      </c>
      <c r="U111" s="43">
        <f t="shared" si="69"/>
        <v>26.8951821703186</v>
      </c>
      <c r="V111" s="43" t="str">
        <f t="shared" si="70"/>
        <v>ОДН</v>
      </c>
      <c r="W111" s="44">
        <f t="shared" si="71"/>
        <v>5366.67</v>
      </c>
    </row>
    <row r="112" ht="27" customHeight="1" spans="1:23">
      <c r="A112" s="19">
        <v>100</v>
      </c>
      <c r="B112" s="31"/>
      <c r="C112" s="27" t="s">
        <v>84</v>
      </c>
      <c r="D112" s="19" t="s">
        <v>35</v>
      </c>
      <c r="E112" s="24">
        <v>1</v>
      </c>
      <c r="F112" s="28">
        <v>6200</v>
      </c>
      <c r="G112" s="29">
        <f t="shared" si="63"/>
        <v>6200</v>
      </c>
      <c r="H112" s="30">
        <v>3700</v>
      </c>
      <c r="I112" s="35">
        <f t="shared" si="64"/>
        <v>3700</v>
      </c>
      <c r="J112" s="28">
        <v>6200</v>
      </c>
      <c r="K112" s="29">
        <f t="shared" si="65"/>
        <v>6200</v>
      </c>
      <c r="L112" s="36"/>
      <c r="M112" s="37"/>
      <c r="N112" s="37"/>
      <c r="O112" s="37"/>
      <c r="P112" s="37"/>
      <c r="Q112" s="35"/>
      <c r="R112" s="37">
        <f t="shared" si="66"/>
        <v>5366.67</v>
      </c>
      <c r="S112" s="42">
        <f t="shared" si="67"/>
        <v>3</v>
      </c>
      <c r="T112" s="42">
        <f t="shared" si="68"/>
        <v>1443.37567297984</v>
      </c>
      <c r="U112" s="43">
        <f t="shared" si="69"/>
        <v>26.8951821703186</v>
      </c>
      <c r="V112" s="43" t="str">
        <f t="shared" si="70"/>
        <v>ОДН</v>
      </c>
      <c r="W112" s="44">
        <f t="shared" si="71"/>
        <v>5366.67</v>
      </c>
    </row>
    <row r="113" ht="27" customHeight="1" spans="1:23">
      <c r="A113" s="19">
        <v>101</v>
      </c>
      <c r="B113" s="31"/>
      <c r="C113" s="27" t="s">
        <v>85</v>
      </c>
      <c r="D113" s="19" t="s">
        <v>35</v>
      </c>
      <c r="E113" s="24">
        <v>1</v>
      </c>
      <c r="F113" s="28">
        <v>6200</v>
      </c>
      <c r="G113" s="29">
        <f t="shared" si="63"/>
        <v>6200</v>
      </c>
      <c r="H113" s="30">
        <v>3700</v>
      </c>
      <c r="I113" s="35">
        <f t="shared" si="64"/>
        <v>3700</v>
      </c>
      <c r="J113" s="28">
        <v>6200</v>
      </c>
      <c r="K113" s="29">
        <f t="shared" si="65"/>
        <v>6200</v>
      </c>
      <c r="L113" s="36"/>
      <c r="M113" s="37"/>
      <c r="N113" s="37"/>
      <c r="O113" s="37"/>
      <c r="P113" s="37"/>
      <c r="Q113" s="35"/>
      <c r="R113" s="37">
        <f t="shared" si="66"/>
        <v>5366.67</v>
      </c>
      <c r="S113" s="42">
        <f t="shared" si="67"/>
        <v>3</v>
      </c>
      <c r="T113" s="42">
        <f t="shared" si="68"/>
        <v>1443.37567297984</v>
      </c>
      <c r="U113" s="43">
        <f t="shared" si="69"/>
        <v>26.8951821703186</v>
      </c>
      <c r="V113" s="43" t="str">
        <f t="shared" si="70"/>
        <v>ОДН</v>
      </c>
      <c r="W113" s="44">
        <f t="shared" si="71"/>
        <v>5366.67</v>
      </c>
    </row>
    <row r="114" ht="27" customHeight="1" spans="1:23">
      <c r="A114" s="19">
        <v>102</v>
      </c>
      <c r="B114" s="32"/>
      <c r="C114" s="27" t="s">
        <v>86</v>
      </c>
      <c r="D114" s="19" t="s">
        <v>35</v>
      </c>
      <c r="E114" s="24">
        <v>1</v>
      </c>
      <c r="F114" s="28">
        <v>6200</v>
      </c>
      <c r="G114" s="29">
        <f t="shared" si="63"/>
        <v>6200</v>
      </c>
      <c r="H114" s="30">
        <v>3700</v>
      </c>
      <c r="I114" s="35">
        <f t="shared" si="64"/>
        <v>3700</v>
      </c>
      <c r="J114" s="28">
        <v>6200</v>
      </c>
      <c r="K114" s="29">
        <f t="shared" si="65"/>
        <v>6200</v>
      </c>
      <c r="L114" s="36"/>
      <c r="M114" s="37"/>
      <c r="N114" s="37"/>
      <c r="O114" s="37"/>
      <c r="P114" s="37"/>
      <c r="Q114" s="35"/>
      <c r="R114" s="37">
        <f t="shared" si="66"/>
        <v>5366.67</v>
      </c>
      <c r="S114" s="42">
        <f t="shared" si="67"/>
        <v>3</v>
      </c>
      <c r="T114" s="42">
        <f t="shared" si="68"/>
        <v>1443.37567297984</v>
      </c>
      <c r="U114" s="43">
        <f t="shared" si="69"/>
        <v>26.8951821703186</v>
      </c>
      <c r="V114" s="43" t="str">
        <f t="shared" si="70"/>
        <v>ОДН</v>
      </c>
      <c r="W114" s="44">
        <f t="shared" si="71"/>
        <v>5366.67</v>
      </c>
    </row>
    <row r="115" ht="27" customHeight="1" spans="1:23">
      <c r="A115" s="19">
        <v>103</v>
      </c>
      <c r="B115" s="26" t="s">
        <v>89</v>
      </c>
      <c r="C115" s="27" t="s">
        <v>62</v>
      </c>
      <c r="D115" s="19" t="s">
        <v>35</v>
      </c>
      <c r="E115" s="24">
        <v>1</v>
      </c>
      <c r="F115" s="28">
        <v>7000</v>
      </c>
      <c r="G115" s="29">
        <f t="shared" ref="G115:G139" si="72">F115*E115</f>
        <v>7000</v>
      </c>
      <c r="H115" s="30">
        <v>3800</v>
      </c>
      <c r="I115" s="35">
        <f t="shared" ref="I115:I139" si="73">H115*E115</f>
        <v>3800</v>
      </c>
      <c r="J115" s="28">
        <v>7000</v>
      </c>
      <c r="K115" s="29">
        <f t="shared" ref="K115:K139" si="74">J115*E115</f>
        <v>7000</v>
      </c>
      <c r="L115" s="36"/>
      <c r="M115" s="37"/>
      <c r="N115" s="37"/>
      <c r="O115" s="37"/>
      <c r="P115" s="37"/>
      <c r="Q115" s="35"/>
      <c r="R115" s="37">
        <f t="shared" ref="R115:R139" si="75">ROUND(AVERAGE(F115,H115,J115,L115,N115),2)</f>
        <v>5933.33</v>
      </c>
      <c r="S115" s="42">
        <f t="shared" ref="S115:S139" si="76">COUNTA(F115,H115,J115,L115,N115)</f>
        <v>3</v>
      </c>
      <c r="T115" s="42">
        <f t="shared" ref="T115:T139" si="77">SQRT((IF(F115&gt;0,POWER(F115-R115,2),0)+IF(H115&gt;0,POWER(H115-R115,2),0)+IF(J115&gt;0,POWER(J115-R115,2),0)+IF(L115&gt;0,POWER(L115-R115,2),0)+IF(N115&gt;0,POWER(N115-R115,2),0))/(S115-1))</f>
        <v>1847.52086141131</v>
      </c>
      <c r="U115" s="43">
        <f t="shared" ref="U115:U139" si="78">T115/R115*100</f>
        <v>31.1380095395219</v>
      </c>
      <c r="V115" s="43" t="str">
        <f t="shared" ref="V115:V139" si="79">IF(U115&lt;33,$V$8,$V$9)</f>
        <v>ОДН</v>
      </c>
      <c r="W115" s="44">
        <f t="shared" ref="W115:W139" si="80">E115*R115</f>
        <v>5933.33</v>
      </c>
    </row>
    <row r="116" ht="27" customHeight="1" spans="1:23">
      <c r="A116" s="19">
        <v>104</v>
      </c>
      <c r="B116" s="31"/>
      <c r="C116" s="27" t="s">
        <v>63</v>
      </c>
      <c r="D116" s="19" t="s">
        <v>35</v>
      </c>
      <c r="E116" s="24">
        <v>1</v>
      </c>
      <c r="F116" s="28">
        <v>7000</v>
      </c>
      <c r="G116" s="29">
        <f t="shared" si="72"/>
        <v>7000</v>
      </c>
      <c r="H116" s="30">
        <v>3800</v>
      </c>
      <c r="I116" s="35">
        <f t="shared" si="73"/>
        <v>3800</v>
      </c>
      <c r="J116" s="28">
        <v>7000</v>
      </c>
      <c r="K116" s="29">
        <f t="shared" si="74"/>
        <v>7000</v>
      </c>
      <c r="L116" s="36"/>
      <c r="M116" s="37"/>
      <c r="N116" s="37"/>
      <c r="O116" s="37"/>
      <c r="P116" s="37"/>
      <c r="Q116" s="35"/>
      <c r="R116" s="37">
        <f t="shared" si="75"/>
        <v>5933.33</v>
      </c>
      <c r="S116" s="42">
        <f t="shared" si="76"/>
        <v>3</v>
      </c>
      <c r="T116" s="42">
        <f t="shared" si="77"/>
        <v>1847.52086141131</v>
      </c>
      <c r="U116" s="43">
        <f t="shared" si="78"/>
        <v>31.1380095395219</v>
      </c>
      <c r="V116" s="43" t="str">
        <f t="shared" si="79"/>
        <v>ОДН</v>
      </c>
      <c r="W116" s="44">
        <f t="shared" si="80"/>
        <v>5933.33</v>
      </c>
    </row>
    <row r="117" ht="27" customHeight="1" spans="1:23">
      <c r="A117" s="19">
        <v>105</v>
      </c>
      <c r="B117" s="31"/>
      <c r="C117" s="27" t="s">
        <v>64</v>
      </c>
      <c r="D117" s="19" t="s">
        <v>35</v>
      </c>
      <c r="E117" s="24">
        <v>1</v>
      </c>
      <c r="F117" s="28">
        <v>7000</v>
      </c>
      <c r="G117" s="29">
        <f t="shared" si="72"/>
        <v>7000</v>
      </c>
      <c r="H117" s="30">
        <v>3800</v>
      </c>
      <c r="I117" s="35">
        <f t="shared" si="73"/>
        <v>3800</v>
      </c>
      <c r="J117" s="28">
        <v>7000</v>
      </c>
      <c r="K117" s="29">
        <f t="shared" si="74"/>
        <v>7000</v>
      </c>
      <c r="L117" s="36"/>
      <c r="M117" s="37"/>
      <c r="N117" s="37"/>
      <c r="O117" s="37"/>
      <c r="P117" s="37"/>
      <c r="Q117" s="35"/>
      <c r="R117" s="37">
        <f t="shared" si="75"/>
        <v>5933.33</v>
      </c>
      <c r="S117" s="42">
        <f t="shared" si="76"/>
        <v>3</v>
      </c>
      <c r="T117" s="42">
        <f t="shared" si="77"/>
        <v>1847.52086141131</v>
      </c>
      <c r="U117" s="43">
        <f t="shared" si="78"/>
        <v>31.1380095395219</v>
      </c>
      <c r="V117" s="43" t="str">
        <f t="shared" si="79"/>
        <v>ОДН</v>
      </c>
      <c r="W117" s="44">
        <f t="shared" si="80"/>
        <v>5933.33</v>
      </c>
    </row>
    <row r="118" ht="27" customHeight="1" spans="1:23">
      <c r="A118" s="19">
        <v>106</v>
      </c>
      <c r="B118" s="31"/>
      <c r="C118" s="27" t="s">
        <v>65</v>
      </c>
      <c r="D118" s="19" t="s">
        <v>35</v>
      </c>
      <c r="E118" s="24">
        <v>1</v>
      </c>
      <c r="F118" s="28">
        <v>7000</v>
      </c>
      <c r="G118" s="29">
        <f t="shared" si="72"/>
        <v>7000</v>
      </c>
      <c r="H118" s="30">
        <v>3800</v>
      </c>
      <c r="I118" s="35">
        <f t="shared" si="73"/>
        <v>3800</v>
      </c>
      <c r="J118" s="28">
        <v>7000</v>
      </c>
      <c r="K118" s="29">
        <f t="shared" si="74"/>
        <v>7000</v>
      </c>
      <c r="L118" s="36"/>
      <c r="M118" s="37"/>
      <c r="N118" s="37"/>
      <c r="O118" s="37"/>
      <c r="P118" s="37"/>
      <c r="Q118" s="35"/>
      <c r="R118" s="37">
        <f t="shared" si="75"/>
        <v>5933.33</v>
      </c>
      <c r="S118" s="42">
        <f t="shared" si="76"/>
        <v>3</v>
      </c>
      <c r="T118" s="42">
        <f t="shared" si="77"/>
        <v>1847.52086141131</v>
      </c>
      <c r="U118" s="43">
        <f t="shared" si="78"/>
        <v>31.1380095395219</v>
      </c>
      <c r="V118" s="43" t="str">
        <f t="shared" si="79"/>
        <v>ОДН</v>
      </c>
      <c r="W118" s="44">
        <f t="shared" si="80"/>
        <v>5933.33</v>
      </c>
    </row>
    <row r="119" ht="27" customHeight="1" spans="1:23">
      <c r="A119" s="19">
        <v>107</v>
      </c>
      <c r="B119" s="31"/>
      <c r="C119" s="27" t="s">
        <v>66</v>
      </c>
      <c r="D119" s="19" t="s">
        <v>35</v>
      </c>
      <c r="E119" s="24">
        <v>1</v>
      </c>
      <c r="F119" s="28">
        <v>7000</v>
      </c>
      <c r="G119" s="29">
        <f t="shared" si="72"/>
        <v>7000</v>
      </c>
      <c r="H119" s="30">
        <v>3800</v>
      </c>
      <c r="I119" s="35">
        <f t="shared" si="73"/>
        <v>3800</v>
      </c>
      <c r="J119" s="28">
        <v>7000</v>
      </c>
      <c r="K119" s="29">
        <f t="shared" si="74"/>
        <v>7000</v>
      </c>
      <c r="L119" s="36"/>
      <c r="M119" s="37"/>
      <c r="N119" s="37"/>
      <c r="O119" s="37"/>
      <c r="P119" s="37"/>
      <c r="Q119" s="35"/>
      <c r="R119" s="37">
        <f t="shared" si="75"/>
        <v>5933.33</v>
      </c>
      <c r="S119" s="42">
        <f t="shared" si="76"/>
        <v>3</v>
      </c>
      <c r="T119" s="42">
        <f t="shared" si="77"/>
        <v>1847.52086141131</v>
      </c>
      <c r="U119" s="43">
        <f t="shared" si="78"/>
        <v>31.1380095395219</v>
      </c>
      <c r="V119" s="43" t="str">
        <f t="shared" si="79"/>
        <v>ОДН</v>
      </c>
      <c r="W119" s="44">
        <f t="shared" si="80"/>
        <v>5933.33</v>
      </c>
    </row>
    <row r="120" ht="27" customHeight="1" spans="1:23">
      <c r="A120" s="19">
        <v>108</v>
      </c>
      <c r="B120" s="31"/>
      <c r="C120" s="27" t="s">
        <v>67</v>
      </c>
      <c r="D120" s="19" t="s">
        <v>35</v>
      </c>
      <c r="E120" s="24">
        <v>1</v>
      </c>
      <c r="F120" s="28">
        <v>7000</v>
      </c>
      <c r="G120" s="29">
        <f t="shared" si="72"/>
        <v>7000</v>
      </c>
      <c r="H120" s="30">
        <v>3800</v>
      </c>
      <c r="I120" s="35">
        <f t="shared" si="73"/>
        <v>3800</v>
      </c>
      <c r="J120" s="28">
        <v>7000</v>
      </c>
      <c r="K120" s="29">
        <f t="shared" si="74"/>
        <v>7000</v>
      </c>
      <c r="L120" s="36"/>
      <c r="M120" s="37"/>
      <c r="N120" s="37"/>
      <c r="O120" s="37"/>
      <c r="P120" s="37"/>
      <c r="Q120" s="35"/>
      <c r="R120" s="37">
        <f t="shared" si="75"/>
        <v>5933.33</v>
      </c>
      <c r="S120" s="42">
        <f t="shared" si="76"/>
        <v>3</v>
      </c>
      <c r="T120" s="42">
        <f t="shared" si="77"/>
        <v>1847.52086141131</v>
      </c>
      <c r="U120" s="43">
        <f t="shared" si="78"/>
        <v>31.1380095395219</v>
      </c>
      <c r="V120" s="43" t="str">
        <f t="shared" si="79"/>
        <v>ОДН</v>
      </c>
      <c r="W120" s="44">
        <f t="shared" si="80"/>
        <v>5933.33</v>
      </c>
    </row>
    <row r="121" ht="27" customHeight="1" spans="1:23">
      <c r="A121" s="19">
        <v>109</v>
      </c>
      <c r="B121" s="31"/>
      <c r="C121" s="27" t="s">
        <v>68</v>
      </c>
      <c r="D121" s="19" t="s">
        <v>35</v>
      </c>
      <c r="E121" s="24">
        <v>1</v>
      </c>
      <c r="F121" s="28">
        <v>7000</v>
      </c>
      <c r="G121" s="29">
        <f t="shared" si="72"/>
        <v>7000</v>
      </c>
      <c r="H121" s="30">
        <v>3800</v>
      </c>
      <c r="I121" s="35">
        <f t="shared" si="73"/>
        <v>3800</v>
      </c>
      <c r="J121" s="28">
        <v>7000</v>
      </c>
      <c r="K121" s="29">
        <f t="shared" si="74"/>
        <v>7000</v>
      </c>
      <c r="L121" s="36"/>
      <c r="M121" s="37"/>
      <c r="N121" s="37"/>
      <c r="O121" s="37"/>
      <c r="P121" s="37"/>
      <c r="Q121" s="35"/>
      <c r="R121" s="37">
        <f t="shared" si="75"/>
        <v>5933.33</v>
      </c>
      <c r="S121" s="42">
        <f t="shared" si="76"/>
        <v>3</v>
      </c>
      <c r="T121" s="42">
        <f t="shared" si="77"/>
        <v>1847.52086141131</v>
      </c>
      <c r="U121" s="43">
        <f t="shared" si="78"/>
        <v>31.1380095395219</v>
      </c>
      <c r="V121" s="43" t="str">
        <f t="shared" si="79"/>
        <v>ОДН</v>
      </c>
      <c r="W121" s="44">
        <f t="shared" si="80"/>
        <v>5933.33</v>
      </c>
    </row>
    <row r="122" ht="27" customHeight="1" spans="1:23">
      <c r="A122" s="19">
        <v>110</v>
      </c>
      <c r="B122" s="31"/>
      <c r="C122" s="27" t="s">
        <v>69</v>
      </c>
      <c r="D122" s="19" t="s">
        <v>35</v>
      </c>
      <c r="E122" s="24">
        <v>1</v>
      </c>
      <c r="F122" s="28">
        <v>7000</v>
      </c>
      <c r="G122" s="29">
        <f t="shared" si="72"/>
        <v>7000</v>
      </c>
      <c r="H122" s="30">
        <v>3800</v>
      </c>
      <c r="I122" s="35">
        <f t="shared" si="73"/>
        <v>3800</v>
      </c>
      <c r="J122" s="28">
        <v>7000</v>
      </c>
      <c r="K122" s="29">
        <f t="shared" si="74"/>
        <v>7000</v>
      </c>
      <c r="L122" s="36"/>
      <c r="M122" s="37"/>
      <c r="N122" s="37"/>
      <c r="O122" s="37"/>
      <c r="P122" s="37"/>
      <c r="Q122" s="35"/>
      <c r="R122" s="37">
        <f t="shared" si="75"/>
        <v>5933.33</v>
      </c>
      <c r="S122" s="42">
        <f t="shared" si="76"/>
        <v>3</v>
      </c>
      <c r="T122" s="42">
        <f t="shared" si="77"/>
        <v>1847.52086141131</v>
      </c>
      <c r="U122" s="43">
        <f t="shared" si="78"/>
        <v>31.1380095395219</v>
      </c>
      <c r="V122" s="43" t="str">
        <f t="shared" si="79"/>
        <v>ОДН</v>
      </c>
      <c r="W122" s="44">
        <f t="shared" si="80"/>
        <v>5933.33</v>
      </c>
    </row>
    <row r="123" ht="27" customHeight="1" spans="1:23">
      <c r="A123" s="19">
        <v>111</v>
      </c>
      <c r="B123" s="31"/>
      <c r="C123" s="27" t="s">
        <v>70</v>
      </c>
      <c r="D123" s="19" t="s">
        <v>35</v>
      </c>
      <c r="E123" s="24">
        <v>1</v>
      </c>
      <c r="F123" s="28">
        <v>10000</v>
      </c>
      <c r="G123" s="29">
        <f t="shared" si="72"/>
        <v>10000</v>
      </c>
      <c r="H123" s="30">
        <v>5800</v>
      </c>
      <c r="I123" s="35">
        <f t="shared" si="73"/>
        <v>5800</v>
      </c>
      <c r="J123" s="28">
        <v>10000</v>
      </c>
      <c r="K123" s="29">
        <f t="shared" si="74"/>
        <v>10000</v>
      </c>
      <c r="L123" s="36"/>
      <c r="M123" s="37"/>
      <c r="N123" s="37"/>
      <c r="O123" s="37"/>
      <c r="P123" s="37"/>
      <c r="Q123" s="35"/>
      <c r="R123" s="37">
        <f t="shared" si="75"/>
        <v>8600</v>
      </c>
      <c r="S123" s="42">
        <f t="shared" si="76"/>
        <v>3</v>
      </c>
      <c r="T123" s="42">
        <f t="shared" si="77"/>
        <v>2424.87113059643</v>
      </c>
      <c r="U123" s="43">
        <f t="shared" si="78"/>
        <v>28.1961759371678</v>
      </c>
      <c r="V123" s="43" t="str">
        <f t="shared" si="79"/>
        <v>ОДН</v>
      </c>
      <c r="W123" s="44">
        <f t="shared" si="80"/>
        <v>8600</v>
      </c>
    </row>
    <row r="124" ht="27" customHeight="1" spans="1:23">
      <c r="A124" s="19">
        <v>112</v>
      </c>
      <c r="B124" s="31"/>
      <c r="C124" s="27" t="s">
        <v>71</v>
      </c>
      <c r="D124" s="19" t="s">
        <v>35</v>
      </c>
      <c r="E124" s="24">
        <v>1</v>
      </c>
      <c r="F124" s="28">
        <v>7000</v>
      </c>
      <c r="G124" s="29">
        <f t="shared" si="72"/>
        <v>7000</v>
      </c>
      <c r="H124" s="30">
        <v>4300</v>
      </c>
      <c r="I124" s="35">
        <f t="shared" si="73"/>
        <v>4300</v>
      </c>
      <c r="J124" s="28">
        <v>7000</v>
      </c>
      <c r="K124" s="29">
        <f t="shared" si="74"/>
        <v>7000</v>
      </c>
      <c r="L124" s="36"/>
      <c r="M124" s="37"/>
      <c r="N124" s="37"/>
      <c r="O124" s="37"/>
      <c r="P124" s="37"/>
      <c r="Q124" s="35"/>
      <c r="R124" s="37">
        <f t="shared" si="75"/>
        <v>6100</v>
      </c>
      <c r="S124" s="42">
        <f t="shared" si="76"/>
        <v>3</v>
      </c>
      <c r="T124" s="42">
        <f t="shared" si="77"/>
        <v>1558.84572681199</v>
      </c>
      <c r="U124" s="43">
        <f t="shared" si="78"/>
        <v>25.5548479805244</v>
      </c>
      <c r="V124" s="43" t="str">
        <f t="shared" si="79"/>
        <v>ОДН</v>
      </c>
      <c r="W124" s="44">
        <f t="shared" si="80"/>
        <v>6100</v>
      </c>
    </row>
    <row r="125" ht="27" customHeight="1" spans="1:23">
      <c r="A125" s="19">
        <v>113</v>
      </c>
      <c r="B125" s="31"/>
      <c r="C125" s="27" t="s">
        <v>72</v>
      </c>
      <c r="D125" s="19" t="s">
        <v>35</v>
      </c>
      <c r="E125" s="24">
        <v>1</v>
      </c>
      <c r="F125" s="28">
        <v>7000</v>
      </c>
      <c r="G125" s="29">
        <f t="shared" si="72"/>
        <v>7000</v>
      </c>
      <c r="H125" s="30">
        <v>4500</v>
      </c>
      <c r="I125" s="35">
        <f t="shared" si="73"/>
        <v>4500</v>
      </c>
      <c r="J125" s="28">
        <v>7000</v>
      </c>
      <c r="K125" s="29">
        <f t="shared" si="74"/>
        <v>7000</v>
      </c>
      <c r="L125" s="36"/>
      <c r="M125" s="37"/>
      <c r="N125" s="37"/>
      <c r="O125" s="37"/>
      <c r="P125" s="37"/>
      <c r="Q125" s="35"/>
      <c r="R125" s="37">
        <f t="shared" si="75"/>
        <v>6166.67</v>
      </c>
      <c r="S125" s="42">
        <f t="shared" si="76"/>
        <v>3</v>
      </c>
      <c r="T125" s="42">
        <f t="shared" si="77"/>
        <v>1443.37567297984</v>
      </c>
      <c r="U125" s="43">
        <f t="shared" si="78"/>
        <v>23.4060793423329</v>
      </c>
      <c r="V125" s="43" t="str">
        <f t="shared" si="79"/>
        <v>ОДН</v>
      </c>
      <c r="W125" s="44">
        <f t="shared" si="80"/>
        <v>6166.67</v>
      </c>
    </row>
    <row r="126" ht="27" customHeight="1" spans="1:23">
      <c r="A126" s="19">
        <v>114</v>
      </c>
      <c r="B126" s="31"/>
      <c r="C126" s="27" t="s">
        <v>73</v>
      </c>
      <c r="D126" s="19" t="s">
        <v>35</v>
      </c>
      <c r="E126" s="24">
        <v>1</v>
      </c>
      <c r="F126" s="28">
        <v>7000</v>
      </c>
      <c r="G126" s="29">
        <f t="shared" si="72"/>
        <v>7000</v>
      </c>
      <c r="H126" s="30">
        <v>4500</v>
      </c>
      <c r="I126" s="35">
        <f t="shared" si="73"/>
        <v>4500</v>
      </c>
      <c r="J126" s="28">
        <v>7000</v>
      </c>
      <c r="K126" s="29">
        <f t="shared" si="74"/>
        <v>7000</v>
      </c>
      <c r="L126" s="36"/>
      <c r="M126" s="37"/>
      <c r="N126" s="37"/>
      <c r="O126" s="37"/>
      <c r="P126" s="37"/>
      <c r="Q126" s="35"/>
      <c r="R126" s="37">
        <f t="shared" si="75"/>
        <v>6166.67</v>
      </c>
      <c r="S126" s="42">
        <f t="shared" si="76"/>
        <v>3</v>
      </c>
      <c r="T126" s="42">
        <f t="shared" si="77"/>
        <v>1443.37567297984</v>
      </c>
      <c r="U126" s="43">
        <f t="shared" si="78"/>
        <v>23.4060793423329</v>
      </c>
      <c r="V126" s="43" t="str">
        <f t="shared" si="79"/>
        <v>ОДН</v>
      </c>
      <c r="W126" s="44">
        <f t="shared" si="80"/>
        <v>6166.67</v>
      </c>
    </row>
    <row r="127" ht="27" customHeight="1" spans="1:23">
      <c r="A127" s="19">
        <v>115</v>
      </c>
      <c r="B127" s="31"/>
      <c r="C127" s="27" t="s">
        <v>74</v>
      </c>
      <c r="D127" s="19" t="s">
        <v>35</v>
      </c>
      <c r="E127" s="24">
        <v>1</v>
      </c>
      <c r="F127" s="28">
        <v>7000</v>
      </c>
      <c r="G127" s="29">
        <f t="shared" si="72"/>
        <v>7000</v>
      </c>
      <c r="H127" s="30">
        <v>3700</v>
      </c>
      <c r="I127" s="35">
        <f t="shared" si="73"/>
        <v>3700</v>
      </c>
      <c r="J127" s="28">
        <v>7000</v>
      </c>
      <c r="K127" s="29">
        <f t="shared" si="74"/>
        <v>7000</v>
      </c>
      <c r="L127" s="36"/>
      <c r="M127" s="37"/>
      <c r="N127" s="37"/>
      <c r="O127" s="37"/>
      <c r="P127" s="37"/>
      <c r="Q127" s="35"/>
      <c r="R127" s="37">
        <f t="shared" si="75"/>
        <v>5900</v>
      </c>
      <c r="S127" s="42">
        <f t="shared" si="76"/>
        <v>3</v>
      </c>
      <c r="T127" s="42">
        <f t="shared" si="77"/>
        <v>1905.25588832576</v>
      </c>
      <c r="U127" s="43">
        <f t="shared" si="78"/>
        <v>32.2924726834875</v>
      </c>
      <c r="V127" s="43" t="str">
        <f t="shared" si="79"/>
        <v>ОДН</v>
      </c>
      <c r="W127" s="44">
        <f t="shared" si="80"/>
        <v>5900</v>
      </c>
    </row>
    <row r="128" ht="27" customHeight="1" spans="1:23">
      <c r="A128" s="19">
        <v>116</v>
      </c>
      <c r="B128" s="31"/>
      <c r="C128" s="27" t="s">
        <v>75</v>
      </c>
      <c r="D128" s="19" t="s">
        <v>35</v>
      </c>
      <c r="E128" s="24">
        <v>1</v>
      </c>
      <c r="F128" s="28">
        <v>7000</v>
      </c>
      <c r="G128" s="29">
        <f t="shared" si="72"/>
        <v>7000</v>
      </c>
      <c r="H128" s="30">
        <v>4200</v>
      </c>
      <c r="I128" s="35">
        <f t="shared" si="73"/>
        <v>4200</v>
      </c>
      <c r="J128" s="28">
        <v>7000</v>
      </c>
      <c r="K128" s="29">
        <f t="shared" si="74"/>
        <v>7000</v>
      </c>
      <c r="L128" s="36"/>
      <c r="M128" s="37"/>
      <c r="N128" s="37"/>
      <c r="O128" s="37"/>
      <c r="P128" s="37"/>
      <c r="Q128" s="35"/>
      <c r="R128" s="37">
        <f t="shared" si="75"/>
        <v>6066.67</v>
      </c>
      <c r="S128" s="42">
        <f t="shared" si="76"/>
        <v>3</v>
      </c>
      <c r="T128" s="42">
        <f t="shared" si="77"/>
        <v>1616.58075373611</v>
      </c>
      <c r="U128" s="43">
        <f t="shared" si="78"/>
        <v>26.6469208599793</v>
      </c>
      <c r="V128" s="43" t="str">
        <f t="shared" si="79"/>
        <v>ОДН</v>
      </c>
      <c r="W128" s="44">
        <f t="shared" si="80"/>
        <v>6066.67</v>
      </c>
    </row>
    <row r="129" ht="27" customHeight="1" spans="1:23">
      <c r="A129" s="19">
        <v>117</v>
      </c>
      <c r="B129" s="31"/>
      <c r="C129" s="27" t="s">
        <v>76</v>
      </c>
      <c r="D129" s="19" t="s">
        <v>35</v>
      </c>
      <c r="E129" s="24">
        <v>1</v>
      </c>
      <c r="F129" s="28">
        <v>7000</v>
      </c>
      <c r="G129" s="29">
        <f t="shared" si="72"/>
        <v>7000</v>
      </c>
      <c r="H129" s="30">
        <v>3700</v>
      </c>
      <c r="I129" s="35">
        <f t="shared" si="73"/>
        <v>3700</v>
      </c>
      <c r="J129" s="28">
        <v>7000</v>
      </c>
      <c r="K129" s="29">
        <f t="shared" si="74"/>
        <v>7000</v>
      </c>
      <c r="L129" s="36"/>
      <c r="M129" s="37"/>
      <c r="N129" s="37"/>
      <c r="O129" s="37"/>
      <c r="P129" s="37"/>
      <c r="Q129" s="35"/>
      <c r="R129" s="37">
        <f t="shared" si="75"/>
        <v>5900</v>
      </c>
      <c r="S129" s="42">
        <f t="shared" si="76"/>
        <v>3</v>
      </c>
      <c r="T129" s="42">
        <f t="shared" si="77"/>
        <v>1905.25588832576</v>
      </c>
      <c r="U129" s="43">
        <f t="shared" si="78"/>
        <v>32.2924726834875</v>
      </c>
      <c r="V129" s="43" t="str">
        <f t="shared" si="79"/>
        <v>ОДН</v>
      </c>
      <c r="W129" s="44">
        <f t="shared" si="80"/>
        <v>5900</v>
      </c>
    </row>
    <row r="130" ht="27" customHeight="1" spans="1:23">
      <c r="A130" s="19">
        <v>118</v>
      </c>
      <c r="B130" s="31"/>
      <c r="C130" s="27" t="s">
        <v>77</v>
      </c>
      <c r="D130" s="19" t="s">
        <v>35</v>
      </c>
      <c r="E130" s="24">
        <v>1</v>
      </c>
      <c r="F130" s="28">
        <v>7000</v>
      </c>
      <c r="G130" s="29">
        <f t="shared" si="72"/>
        <v>7000</v>
      </c>
      <c r="H130" s="30">
        <v>4200</v>
      </c>
      <c r="I130" s="35">
        <f t="shared" si="73"/>
        <v>4200</v>
      </c>
      <c r="J130" s="28">
        <v>7000</v>
      </c>
      <c r="K130" s="29">
        <f t="shared" si="74"/>
        <v>7000</v>
      </c>
      <c r="L130" s="36"/>
      <c r="M130" s="37"/>
      <c r="N130" s="37"/>
      <c r="O130" s="37"/>
      <c r="P130" s="37"/>
      <c r="Q130" s="35"/>
      <c r="R130" s="37">
        <f t="shared" si="75"/>
        <v>6066.67</v>
      </c>
      <c r="S130" s="42">
        <f t="shared" si="76"/>
        <v>3</v>
      </c>
      <c r="T130" s="42">
        <f t="shared" si="77"/>
        <v>1616.58075373611</v>
      </c>
      <c r="U130" s="43">
        <f t="shared" si="78"/>
        <v>26.6469208599793</v>
      </c>
      <c r="V130" s="43" t="str">
        <f t="shared" si="79"/>
        <v>ОДН</v>
      </c>
      <c r="W130" s="44">
        <f t="shared" si="80"/>
        <v>6066.67</v>
      </c>
    </row>
    <row r="131" ht="27" customHeight="1" spans="1:23">
      <c r="A131" s="19">
        <v>119</v>
      </c>
      <c r="B131" s="31"/>
      <c r="C131" s="27" t="s">
        <v>78</v>
      </c>
      <c r="D131" s="19" t="s">
        <v>35</v>
      </c>
      <c r="E131" s="24">
        <v>1</v>
      </c>
      <c r="F131" s="28">
        <v>7000</v>
      </c>
      <c r="G131" s="29">
        <f t="shared" si="72"/>
        <v>7000</v>
      </c>
      <c r="H131" s="30">
        <v>4500</v>
      </c>
      <c r="I131" s="35">
        <f t="shared" si="73"/>
        <v>4500</v>
      </c>
      <c r="J131" s="28">
        <v>7000</v>
      </c>
      <c r="K131" s="29">
        <f t="shared" si="74"/>
        <v>7000</v>
      </c>
      <c r="L131" s="36"/>
      <c r="M131" s="37"/>
      <c r="N131" s="37"/>
      <c r="O131" s="37"/>
      <c r="P131" s="37"/>
      <c r="Q131" s="35"/>
      <c r="R131" s="37">
        <f t="shared" si="75"/>
        <v>6166.67</v>
      </c>
      <c r="S131" s="42">
        <f t="shared" si="76"/>
        <v>3</v>
      </c>
      <c r="T131" s="42">
        <f t="shared" si="77"/>
        <v>1443.37567297984</v>
      </c>
      <c r="U131" s="43">
        <f t="shared" si="78"/>
        <v>23.4060793423329</v>
      </c>
      <c r="V131" s="43" t="str">
        <f t="shared" si="79"/>
        <v>ОДН</v>
      </c>
      <c r="W131" s="44">
        <f t="shared" si="80"/>
        <v>6166.67</v>
      </c>
    </row>
    <row r="132" ht="27" customHeight="1" spans="1:23">
      <c r="A132" s="19">
        <v>120</v>
      </c>
      <c r="B132" s="31"/>
      <c r="C132" s="27" t="s">
        <v>79</v>
      </c>
      <c r="D132" s="19" t="s">
        <v>35</v>
      </c>
      <c r="E132" s="24">
        <v>1</v>
      </c>
      <c r="F132" s="28">
        <v>7000</v>
      </c>
      <c r="G132" s="29">
        <f t="shared" si="72"/>
        <v>7000</v>
      </c>
      <c r="H132" s="30">
        <v>4700</v>
      </c>
      <c r="I132" s="35">
        <f t="shared" si="73"/>
        <v>4700</v>
      </c>
      <c r="J132" s="28">
        <v>7000</v>
      </c>
      <c r="K132" s="29">
        <f t="shared" si="74"/>
        <v>7000</v>
      </c>
      <c r="L132" s="36"/>
      <c r="M132" s="37"/>
      <c r="N132" s="37"/>
      <c r="O132" s="37"/>
      <c r="P132" s="37"/>
      <c r="Q132" s="35"/>
      <c r="R132" s="37">
        <f t="shared" si="75"/>
        <v>6233.33</v>
      </c>
      <c r="S132" s="42">
        <f t="shared" si="76"/>
        <v>3</v>
      </c>
      <c r="T132" s="42">
        <f t="shared" si="77"/>
        <v>1327.90561914241</v>
      </c>
      <c r="U132" s="43">
        <f t="shared" si="78"/>
        <v>21.3033100949639</v>
      </c>
      <c r="V132" s="43" t="str">
        <f t="shared" si="79"/>
        <v>ОДН</v>
      </c>
      <c r="W132" s="44">
        <f t="shared" si="80"/>
        <v>6233.33</v>
      </c>
    </row>
    <row r="133" ht="27" customHeight="1" spans="1:23">
      <c r="A133" s="19">
        <v>121</v>
      </c>
      <c r="B133" s="31"/>
      <c r="C133" s="27" t="s">
        <v>80</v>
      </c>
      <c r="D133" s="19" t="s">
        <v>35</v>
      </c>
      <c r="E133" s="24">
        <v>1</v>
      </c>
      <c r="F133" s="28">
        <v>7000</v>
      </c>
      <c r="G133" s="29">
        <f t="shared" si="72"/>
        <v>7000</v>
      </c>
      <c r="H133" s="30">
        <v>4700</v>
      </c>
      <c r="I133" s="35">
        <f t="shared" si="73"/>
        <v>4700</v>
      </c>
      <c r="J133" s="28">
        <v>7000</v>
      </c>
      <c r="K133" s="29">
        <f t="shared" si="74"/>
        <v>7000</v>
      </c>
      <c r="L133" s="36"/>
      <c r="M133" s="37"/>
      <c r="N133" s="37"/>
      <c r="O133" s="37"/>
      <c r="P133" s="37"/>
      <c r="Q133" s="35"/>
      <c r="R133" s="37">
        <f t="shared" si="75"/>
        <v>6233.33</v>
      </c>
      <c r="S133" s="42">
        <f t="shared" si="76"/>
        <v>3</v>
      </c>
      <c r="T133" s="42">
        <f t="shared" si="77"/>
        <v>1327.90561914241</v>
      </c>
      <c r="U133" s="43">
        <f t="shared" si="78"/>
        <v>21.3033100949639</v>
      </c>
      <c r="V133" s="43" t="str">
        <f t="shared" si="79"/>
        <v>ОДН</v>
      </c>
      <c r="W133" s="44">
        <f t="shared" si="80"/>
        <v>6233.33</v>
      </c>
    </row>
    <row r="134" ht="27" customHeight="1" spans="1:23">
      <c r="A134" s="19">
        <v>122</v>
      </c>
      <c r="B134" s="31"/>
      <c r="C134" s="27" t="s">
        <v>81</v>
      </c>
      <c r="D134" s="19" t="s">
        <v>35</v>
      </c>
      <c r="E134" s="24">
        <v>1</v>
      </c>
      <c r="F134" s="28">
        <v>7000</v>
      </c>
      <c r="G134" s="29">
        <f t="shared" si="72"/>
        <v>7000</v>
      </c>
      <c r="H134" s="30">
        <v>3700</v>
      </c>
      <c r="I134" s="35">
        <f t="shared" si="73"/>
        <v>3700</v>
      </c>
      <c r="J134" s="28">
        <v>7000</v>
      </c>
      <c r="K134" s="29">
        <f t="shared" si="74"/>
        <v>7000</v>
      </c>
      <c r="L134" s="36"/>
      <c r="M134" s="37"/>
      <c r="N134" s="37"/>
      <c r="O134" s="37"/>
      <c r="P134" s="37"/>
      <c r="Q134" s="35"/>
      <c r="R134" s="37">
        <f t="shared" si="75"/>
        <v>5900</v>
      </c>
      <c r="S134" s="42">
        <f t="shared" si="76"/>
        <v>3</v>
      </c>
      <c r="T134" s="42">
        <f t="shared" si="77"/>
        <v>1905.25588832576</v>
      </c>
      <c r="U134" s="43">
        <f t="shared" si="78"/>
        <v>32.2924726834875</v>
      </c>
      <c r="V134" s="43" t="str">
        <f t="shared" si="79"/>
        <v>ОДН</v>
      </c>
      <c r="W134" s="44">
        <f t="shared" si="80"/>
        <v>5900</v>
      </c>
    </row>
    <row r="135" ht="27" customHeight="1" spans="1:23">
      <c r="A135" s="19">
        <v>123</v>
      </c>
      <c r="B135" s="31"/>
      <c r="C135" s="27" t="s">
        <v>82</v>
      </c>
      <c r="D135" s="19" t="s">
        <v>35</v>
      </c>
      <c r="E135" s="24">
        <v>1</v>
      </c>
      <c r="F135" s="28">
        <v>10000</v>
      </c>
      <c r="G135" s="29">
        <f t="shared" si="72"/>
        <v>10000</v>
      </c>
      <c r="H135" s="30">
        <v>5200</v>
      </c>
      <c r="I135" s="35">
        <f t="shared" si="73"/>
        <v>5200</v>
      </c>
      <c r="J135" s="28">
        <v>10000</v>
      </c>
      <c r="K135" s="29">
        <f t="shared" si="74"/>
        <v>10000</v>
      </c>
      <c r="L135" s="36"/>
      <c r="M135" s="37"/>
      <c r="N135" s="37"/>
      <c r="O135" s="37"/>
      <c r="P135" s="37"/>
      <c r="Q135" s="35"/>
      <c r="R135" s="37">
        <f t="shared" si="75"/>
        <v>8400</v>
      </c>
      <c r="S135" s="42">
        <f t="shared" si="76"/>
        <v>3</v>
      </c>
      <c r="T135" s="42">
        <f t="shared" si="77"/>
        <v>2771.2812921102</v>
      </c>
      <c r="U135" s="43">
        <f t="shared" si="78"/>
        <v>32.9914439536929</v>
      </c>
      <c r="V135" s="43" t="str">
        <f t="shared" si="79"/>
        <v>ОДН</v>
      </c>
      <c r="W135" s="44">
        <f t="shared" si="80"/>
        <v>8400</v>
      </c>
    </row>
    <row r="136" ht="27" customHeight="1" spans="1:23">
      <c r="A136" s="19">
        <v>124</v>
      </c>
      <c r="B136" s="31"/>
      <c r="C136" s="27" t="s">
        <v>83</v>
      </c>
      <c r="D136" s="19" t="s">
        <v>35</v>
      </c>
      <c r="E136" s="24">
        <v>1</v>
      </c>
      <c r="F136" s="28">
        <v>10000</v>
      </c>
      <c r="G136" s="29">
        <f t="shared" si="72"/>
        <v>10000</v>
      </c>
      <c r="H136" s="30">
        <v>5200</v>
      </c>
      <c r="I136" s="35">
        <f t="shared" si="73"/>
        <v>5200</v>
      </c>
      <c r="J136" s="28">
        <v>10000</v>
      </c>
      <c r="K136" s="29">
        <f t="shared" si="74"/>
        <v>10000</v>
      </c>
      <c r="L136" s="36"/>
      <c r="M136" s="37"/>
      <c r="N136" s="37"/>
      <c r="O136" s="37"/>
      <c r="P136" s="37"/>
      <c r="Q136" s="35"/>
      <c r="R136" s="37">
        <f t="shared" si="75"/>
        <v>8400</v>
      </c>
      <c r="S136" s="42">
        <f t="shared" si="76"/>
        <v>3</v>
      </c>
      <c r="T136" s="42">
        <f t="shared" si="77"/>
        <v>2771.2812921102</v>
      </c>
      <c r="U136" s="43">
        <f t="shared" si="78"/>
        <v>32.9914439536929</v>
      </c>
      <c r="V136" s="43" t="str">
        <f t="shared" si="79"/>
        <v>ОДН</v>
      </c>
      <c r="W136" s="44">
        <f t="shared" si="80"/>
        <v>8400</v>
      </c>
    </row>
    <row r="137" ht="27" customHeight="1" spans="1:23">
      <c r="A137" s="19">
        <v>125</v>
      </c>
      <c r="B137" s="31"/>
      <c r="C137" s="27" t="s">
        <v>84</v>
      </c>
      <c r="D137" s="19" t="s">
        <v>35</v>
      </c>
      <c r="E137" s="24">
        <v>1</v>
      </c>
      <c r="F137" s="28">
        <v>10000</v>
      </c>
      <c r="G137" s="29">
        <f t="shared" si="72"/>
        <v>10000</v>
      </c>
      <c r="H137" s="30">
        <v>5200</v>
      </c>
      <c r="I137" s="35">
        <f t="shared" si="73"/>
        <v>5200</v>
      </c>
      <c r="J137" s="28">
        <v>10000</v>
      </c>
      <c r="K137" s="29">
        <f t="shared" si="74"/>
        <v>10000</v>
      </c>
      <c r="L137" s="36"/>
      <c r="M137" s="37"/>
      <c r="N137" s="37"/>
      <c r="O137" s="37"/>
      <c r="P137" s="37"/>
      <c r="Q137" s="35"/>
      <c r="R137" s="37">
        <f t="shared" si="75"/>
        <v>8400</v>
      </c>
      <c r="S137" s="42">
        <f t="shared" si="76"/>
        <v>3</v>
      </c>
      <c r="T137" s="42">
        <f t="shared" si="77"/>
        <v>2771.2812921102</v>
      </c>
      <c r="U137" s="43">
        <f t="shared" si="78"/>
        <v>32.9914439536929</v>
      </c>
      <c r="V137" s="43" t="str">
        <f t="shared" si="79"/>
        <v>ОДН</v>
      </c>
      <c r="W137" s="44">
        <f t="shared" si="80"/>
        <v>8400</v>
      </c>
    </row>
    <row r="138" ht="27" customHeight="1" spans="1:23">
      <c r="A138" s="19">
        <v>126</v>
      </c>
      <c r="B138" s="31"/>
      <c r="C138" s="27" t="s">
        <v>85</v>
      </c>
      <c r="D138" s="19" t="s">
        <v>35</v>
      </c>
      <c r="E138" s="24">
        <v>1</v>
      </c>
      <c r="F138" s="28">
        <v>10000</v>
      </c>
      <c r="G138" s="29">
        <f t="shared" si="72"/>
        <v>10000</v>
      </c>
      <c r="H138" s="30">
        <v>5200</v>
      </c>
      <c r="I138" s="35">
        <f t="shared" si="73"/>
        <v>5200</v>
      </c>
      <c r="J138" s="28">
        <v>10000</v>
      </c>
      <c r="K138" s="29">
        <f t="shared" si="74"/>
        <v>10000</v>
      </c>
      <c r="L138" s="36"/>
      <c r="M138" s="37"/>
      <c r="N138" s="37"/>
      <c r="O138" s="37"/>
      <c r="P138" s="37"/>
      <c r="Q138" s="35"/>
      <c r="R138" s="37">
        <f t="shared" si="75"/>
        <v>8400</v>
      </c>
      <c r="S138" s="42">
        <f t="shared" si="76"/>
        <v>3</v>
      </c>
      <c r="T138" s="42">
        <f t="shared" si="77"/>
        <v>2771.2812921102</v>
      </c>
      <c r="U138" s="43">
        <f t="shared" si="78"/>
        <v>32.9914439536929</v>
      </c>
      <c r="V138" s="43" t="str">
        <f t="shared" si="79"/>
        <v>ОДН</v>
      </c>
      <c r="W138" s="44">
        <f t="shared" si="80"/>
        <v>8400</v>
      </c>
    </row>
    <row r="139" ht="27" customHeight="1" spans="1:23">
      <c r="A139" s="19">
        <v>127</v>
      </c>
      <c r="B139" s="32"/>
      <c r="C139" s="27" t="s">
        <v>86</v>
      </c>
      <c r="D139" s="19" t="s">
        <v>35</v>
      </c>
      <c r="E139" s="24">
        <v>1</v>
      </c>
      <c r="F139" s="28">
        <v>10000</v>
      </c>
      <c r="G139" s="29">
        <f t="shared" si="72"/>
        <v>10000</v>
      </c>
      <c r="H139" s="30">
        <v>5200</v>
      </c>
      <c r="I139" s="35">
        <f t="shared" si="73"/>
        <v>5200</v>
      </c>
      <c r="J139" s="28">
        <v>10000</v>
      </c>
      <c r="K139" s="29">
        <f t="shared" si="74"/>
        <v>10000</v>
      </c>
      <c r="L139" s="36"/>
      <c r="M139" s="37"/>
      <c r="N139" s="37"/>
      <c r="O139" s="37"/>
      <c r="P139" s="37"/>
      <c r="Q139" s="35"/>
      <c r="R139" s="37">
        <f t="shared" si="75"/>
        <v>8400</v>
      </c>
      <c r="S139" s="42">
        <f t="shared" si="76"/>
        <v>3</v>
      </c>
      <c r="T139" s="42">
        <f t="shared" si="77"/>
        <v>2771.2812921102</v>
      </c>
      <c r="U139" s="43">
        <f t="shared" si="78"/>
        <v>32.9914439536929</v>
      </c>
      <c r="V139" s="43" t="str">
        <f t="shared" si="79"/>
        <v>ОДН</v>
      </c>
      <c r="W139" s="44">
        <f t="shared" si="80"/>
        <v>8400</v>
      </c>
    </row>
    <row r="140" s="5" customFormat="1" ht="27.75" customHeight="1" spans="1:23">
      <c r="A140" s="46" t="s">
        <v>90</v>
      </c>
      <c r="B140" s="46"/>
      <c r="C140" s="46"/>
      <c r="D140" s="47"/>
      <c r="E140" s="48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66">
        <f>SUM(W13:W139)</f>
        <v>424829.97</v>
      </c>
    </row>
    <row r="141" s="6" customFormat="1" spans="1:20">
      <c r="A141" s="50"/>
      <c r="B141" s="50"/>
      <c r="T141" s="67"/>
    </row>
    <row r="142" s="6" customFormat="1" spans="1:23">
      <c r="A142" s="51" t="s">
        <v>91</v>
      </c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68"/>
    </row>
    <row r="143" spans="1:23">
      <c r="A143" s="53" t="s">
        <v>92</v>
      </c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69"/>
    </row>
    <row r="144" ht="52.5" customHeight="1" spans="1:23">
      <c r="A144" s="55" t="s">
        <v>93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70"/>
    </row>
    <row r="145" ht="100.5" customHeight="1" spans="1:23">
      <c r="A145" s="57" t="s">
        <v>94</v>
      </c>
      <c r="B145" s="58"/>
      <c r="C145" s="59"/>
      <c r="D145" s="60" t="s">
        <v>95</v>
      </c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</row>
    <row r="146" ht="57.75" customHeight="1" spans="1:23">
      <c r="A146" s="57" t="s">
        <v>96</v>
      </c>
      <c r="B146" s="58"/>
      <c r="C146" s="59"/>
      <c r="D146" s="60" t="s">
        <v>97</v>
      </c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</row>
    <row r="147" ht="44.25" customHeight="1" spans="1:23">
      <c r="A147" s="57" t="s">
        <v>20</v>
      </c>
      <c r="B147" s="58"/>
      <c r="C147" s="59"/>
      <c r="D147" s="60" t="s">
        <v>98</v>
      </c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</row>
    <row r="148" spans="1:23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</row>
    <row r="149" spans="3:23">
      <c r="C149" s="62"/>
      <c r="D149" s="62"/>
      <c r="E149" s="63"/>
      <c r="F149" s="64"/>
      <c r="G149" s="65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71"/>
      <c r="T149" s="64"/>
      <c r="U149" s="64"/>
      <c r="V149" s="64"/>
      <c r="W149" s="64"/>
    </row>
  </sheetData>
  <mergeCells count="43">
    <mergeCell ref="A4:W4"/>
    <mergeCell ref="A5:W5"/>
    <mergeCell ref="A6:W6"/>
    <mergeCell ref="A8:E8"/>
    <mergeCell ref="F8:G8"/>
    <mergeCell ref="H8:I8"/>
    <mergeCell ref="F10:G10"/>
    <mergeCell ref="H10:I10"/>
    <mergeCell ref="J10:K10"/>
    <mergeCell ref="L10:M10"/>
    <mergeCell ref="N10:O10"/>
    <mergeCell ref="P10:Q10"/>
    <mergeCell ref="F11:G11"/>
    <mergeCell ref="H11:I11"/>
    <mergeCell ref="J11:K11"/>
    <mergeCell ref="L11:M11"/>
    <mergeCell ref="N11:O11"/>
    <mergeCell ref="P11:Q11"/>
    <mergeCell ref="A140:C140"/>
    <mergeCell ref="A142:W142"/>
    <mergeCell ref="A143:W143"/>
    <mergeCell ref="A144:W144"/>
    <mergeCell ref="A145:C145"/>
    <mergeCell ref="D145:W145"/>
    <mergeCell ref="A146:C146"/>
    <mergeCell ref="D146:W146"/>
    <mergeCell ref="A147:C147"/>
    <mergeCell ref="D147:W147"/>
    <mergeCell ref="A10:A12"/>
    <mergeCell ref="B13:B17"/>
    <mergeCell ref="B18:B39"/>
    <mergeCell ref="B40:B64"/>
    <mergeCell ref="B65:B89"/>
    <mergeCell ref="B90:B114"/>
    <mergeCell ref="B115:B139"/>
    <mergeCell ref="R10:R12"/>
    <mergeCell ref="S10:S12"/>
    <mergeCell ref="T10:T12"/>
    <mergeCell ref="U10:U12"/>
    <mergeCell ref="V10:V12"/>
    <mergeCell ref="W10:W12"/>
    <mergeCell ref="B10:C11"/>
    <mergeCell ref="D10:E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Rest</cp:lastModifiedBy>
  <cp:revision>3</cp:revision>
  <dcterms:created xsi:type="dcterms:W3CDTF">2021-01-18T05:46:00Z</dcterms:created>
  <dcterms:modified xsi:type="dcterms:W3CDTF">2026-02-18T13:11:28Z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59E4113999DD441D8E71D7F75E680168_12</vt:lpwstr>
  </property>
  <property fmtid="{D5CDD505-2E9C-101B-9397-08002B2CF9AE}" pid="3" name="KSOProductBuildVer">
    <vt:lpwstr>1049-12.2.0.23196</vt:lpwstr>
  </property>
</Properties>
</file>