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/>
  </bookViews>
  <sheets>
    <sheet name="Обоснование НМЦД" sheetId="1" r:id="rId1"/>
  </sheets>
  <calcPr calcId="181029"/>
</workbook>
</file>

<file path=xl/calcChain.xml><?xml version="1.0" encoding="utf-8"?>
<calcChain xmlns="http://schemas.openxmlformats.org/spreadsheetml/2006/main">
  <c r="V31" i="1"/>
  <c r="H25"/>
  <c r="F25"/>
  <c r="F18"/>
  <c r="H18"/>
  <c r="J18"/>
  <c r="Q18"/>
  <c r="V18" s="1"/>
  <c r="R18"/>
  <c r="F19"/>
  <c r="H19"/>
  <c r="J19"/>
  <c r="Q19"/>
  <c r="V19" s="1"/>
  <c r="R19"/>
  <c r="F13"/>
  <c r="H13"/>
  <c r="J13"/>
  <c r="Q13"/>
  <c r="V13" s="1"/>
  <c r="R13"/>
  <c r="F14"/>
  <c r="H14"/>
  <c r="J14"/>
  <c r="Q14"/>
  <c r="V14" s="1"/>
  <c r="R14"/>
  <c r="F15"/>
  <c r="H15"/>
  <c r="J15"/>
  <c r="Q15"/>
  <c r="V15" s="1"/>
  <c r="R15"/>
  <c r="S15" s="1"/>
  <c r="T15" s="1"/>
  <c r="U15" s="1"/>
  <c r="F16"/>
  <c r="H16"/>
  <c r="J16"/>
  <c r="Q16"/>
  <c r="V16" s="1"/>
  <c r="R16"/>
  <c r="F17"/>
  <c r="H17"/>
  <c r="J17"/>
  <c r="Q17"/>
  <c r="V17" s="1"/>
  <c r="R17"/>
  <c r="S17" s="1"/>
  <c r="T17" s="1"/>
  <c r="U17" s="1"/>
  <c r="F20"/>
  <c r="H20"/>
  <c r="J20"/>
  <c r="Q20"/>
  <c r="V20" s="1"/>
  <c r="R20"/>
  <c r="F21"/>
  <c r="H21"/>
  <c r="J21"/>
  <c r="Q21"/>
  <c r="V21" s="1"/>
  <c r="R21"/>
  <c r="F22"/>
  <c r="H22"/>
  <c r="J22"/>
  <c r="Q22"/>
  <c r="V22" s="1"/>
  <c r="R22"/>
  <c r="F23"/>
  <c r="H23"/>
  <c r="J23"/>
  <c r="Q23"/>
  <c r="V23" s="1"/>
  <c r="R23"/>
  <c r="F24"/>
  <c r="H24"/>
  <c r="J24"/>
  <c r="Q24"/>
  <c r="V24" s="1"/>
  <c r="R24"/>
  <c r="J25"/>
  <c r="Q25"/>
  <c r="V25" s="1"/>
  <c r="R25"/>
  <c r="F26"/>
  <c r="H26"/>
  <c r="J26"/>
  <c r="Q26"/>
  <c r="V26" s="1"/>
  <c r="R26"/>
  <c r="F27"/>
  <c r="H27"/>
  <c r="J27"/>
  <c r="Q27"/>
  <c r="V27" s="1"/>
  <c r="R27"/>
  <c r="F28"/>
  <c r="H28"/>
  <c r="J28"/>
  <c r="Q28"/>
  <c r="V28" s="1"/>
  <c r="R28"/>
  <c r="F29"/>
  <c r="H29"/>
  <c r="J29"/>
  <c r="Q29"/>
  <c r="V29" s="1"/>
  <c r="R29"/>
  <c r="F30"/>
  <c r="H30"/>
  <c r="J30"/>
  <c r="Q30"/>
  <c r="V30" s="1"/>
  <c r="R30"/>
  <c r="S18" l="1"/>
  <c r="T18" s="1"/>
  <c r="U18" s="1"/>
  <c r="S30"/>
  <c r="T30" s="1"/>
  <c r="U30" s="1"/>
  <c r="S21"/>
  <c r="T21" s="1"/>
  <c r="U21" s="1"/>
  <c r="S29"/>
  <c r="T29" s="1"/>
  <c r="U29" s="1"/>
  <c r="S28"/>
  <c r="T28" s="1"/>
  <c r="U28" s="1"/>
  <c r="S24"/>
  <c r="T24" s="1"/>
  <c r="U24" s="1"/>
  <c r="S27"/>
  <c r="T27" s="1"/>
  <c r="U27" s="1"/>
  <c r="S14"/>
  <c r="T14" s="1"/>
  <c r="U14" s="1"/>
  <c r="S22"/>
  <c r="T22" s="1"/>
  <c r="U22" s="1"/>
  <c r="S23"/>
  <c r="T23" s="1"/>
  <c r="U23" s="1"/>
  <c r="S20"/>
  <c r="T20" s="1"/>
  <c r="U20" s="1"/>
  <c r="S19"/>
  <c r="T19" s="1"/>
  <c r="U19" s="1"/>
  <c r="S16"/>
  <c r="T16" s="1"/>
  <c r="U16" s="1"/>
  <c r="S25"/>
  <c r="T25" s="1"/>
  <c r="U25" s="1"/>
  <c r="S13"/>
  <c r="T13" s="1"/>
  <c r="U13" s="1"/>
  <c r="S26"/>
  <c r="T26" s="1"/>
  <c r="U26" s="1"/>
  <c r="E8" l="1"/>
</calcChain>
</file>

<file path=xl/sharedStrings.xml><?xml version="1.0" encoding="utf-8"?>
<sst xmlns="http://schemas.openxmlformats.org/spreadsheetml/2006/main" count="86" uniqueCount="58">
  <si>
    <t>Раздел №3</t>
  </si>
  <si>
    <t>к обоснованию начальной (максимальной) цены договора</t>
  </si>
  <si>
    <t>РАСЧЕТ</t>
  </si>
  <si>
    <t>обоснования начальной (максимальной) цены договора</t>
  </si>
  <si>
    <t xml:space="preserve">заключаемого на приобретение товара (работ, услуг)
</t>
  </si>
  <si>
    <t>Начальная (максимальная) цена договора</t>
  </si>
  <si>
    <t>рублей</t>
  </si>
  <si>
    <t>ОДН</t>
  </si>
  <si>
    <t>НЕОДН</t>
  </si>
  <si>
    <t>№ п/п</t>
  </si>
  <si>
    <t>Предложение № 1</t>
  </si>
  <si>
    <t>Предложение № 2</t>
  </si>
  <si>
    <t>Предложение № 3</t>
  </si>
  <si>
    <t>Предложение № 4</t>
  </si>
  <si>
    <t>Предложение № 5</t>
  </si>
  <si>
    <t>Предложение № 6</t>
  </si>
  <si>
    <t>Средняя цена за ед., руб.</t>
  </si>
  <si>
    <t>Количество значений</t>
  </si>
  <si>
    <t>Среднее квадратическое отклонение</t>
  </si>
  <si>
    <t xml:space="preserve">Коэффициент вариации </t>
  </si>
  <si>
    <t>Однородность/ Неоднородность</t>
  </si>
  <si>
    <t>НМЦД, руб.</t>
  </si>
  <si>
    <t>ед. изм.</t>
  </si>
  <si>
    <t>кол-во</t>
  </si>
  <si>
    <t>цена за ед., руб.</t>
  </si>
  <si>
    <t>стоимость, руб.</t>
  </si>
  <si>
    <t>ИТОГО:</t>
  </si>
  <si>
    <t>Совокупность значений выявленных цен считается однородной, так как коэффициент вариации цены не превышает 33%, таким образом, нецелесообразно проводить дополнительные исследования в целях увеличения количества ценовой информации, используемой в расчетах.</t>
  </si>
  <si>
    <t>КОЭФФИЦИЕНТ ВАРИАЦИИ</t>
  </si>
  <si>
    <t>Коэффициент вариации, в отличие от других показателей разброса значений, используется как самостоятельный и весьма информативный индикатор вариации данных. В статистике принято считать, что если коэффициент вариации менее 33%, то совокупность данных является однородной, если более 33%, то – неоднородной. Эта информация может быть полезна для предварительного описания данных и определения возможностей проведения дальнейшего анализа. Кроме того, коэффициент вариации, измеряемый в процентах, позволяет сравнивать степень разброса различных данных независимо от их масштаба и единиц измерений. Полезное свойство. (где: V-коэфф.вариации, σ-cр.квадратичное отклонение, ц-среднее арифметическое цен):</t>
  </si>
  <si>
    <t>Дисперсия</t>
  </si>
  <si>
    <t xml:space="preserve">Как мы знаем, в малых выборках, следует использовать выборочную дисперсию, так как генеральная оказывается смещенной в сторону занижения. Математическая формула выборочной дисперсии имеет вид: 
</t>
  </si>
  <si>
    <t>Квадратный корень из дисперсии:</t>
  </si>
  <si>
    <t>Начальная (максимальная) цена рассчитана методом сопоставимых рыночных цен (анализа рынка) на основании 3 (трех) коммерческих предложений, предоставленных организациями, деятельность которых соответствует требованиям, устанавливаемым в соответствии с законодательством Российской Федерации к лицам, осуществляющим поставку товаров, являющихся предметом торгов.</t>
  </si>
  <si>
    <t>Наименование товара (работ, услуг)</t>
  </si>
  <si>
    <t>Объем поставки товара (работ, услуг)</t>
  </si>
  <si>
    <t>Вермишель</t>
  </si>
  <si>
    <t>Горох колотый</t>
  </si>
  <si>
    <t xml:space="preserve">Зеленый горошек </t>
  </si>
  <si>
    <t>Крупа гречневая</t>
  </si>
  <si>
    <t>Крупа кукурузная</t>
  </si>
  <si>
    <t>Крупа манная</t>
  </si>
  <si>
    <t>Крупа перловая</t>
  </si>
  <si>
    <t>Крупа пшеничная</t>
  </si>
  <si>
    <t>Крупа пшено</t>
  </si>
  <si>
    <t>Крупа рис круглый</t>
  </si>
  <si>
    <t>Крупа ячневая</t>
  </si>
  <si>
    <t>Кукуруза консервированная</t>
  </si>
  <si>
    <t>Макаронные изделия, гарнирные</t>
  </si>
  <si>
    <t>Мука пшеничная хлебопекарная</t>
  </si>
  <si>
    <t>Огурцы соленые на лимонной кислоте</t>
  </si>
  <si>
    <t>Сахар-песок</t>
  </si>
  <si>
    <t>Фасоль консервированная</t>
  </si>
  <si>
    <t>Овсяные хлопья «Геркулес»</t>
  </si>
  <si>
    <t>кг</t>
  </si>
  <si>
    <t>№98 от 19.02.2026</t>
  </si>
  <si>
    <t>№22 от 19.02.2026</t>
  </si>
  <si>
    <t>№23 от 19.02.2026</t>
  </si>
</sst>
</file>

<file path=xl/styles.xml><?xml version="1.0" encoding="utf-8"?>
<styleSheet xmlns="http://schemas.openxmlformats.org/spreadsheetml/2006/main">
  <numFmts count="3">
    <numFmt numFmtId="164" formatCode="0.0000"/>
    <numFmt numFmtId="165" formatCode="#,##0.00_р_."/>
    <numFmt numFmtId="166" formatCode="#,##0.0000"/>
  </numFmts>
  <fonts count="19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4"/>
      <name val="Times New Roman"/>
      <family val="1"/>
      <charset val="204"/>
    </font>
    <font>
      <sz val="8"/>
      <color theme="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27"/>
        <bgColor indexed="27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 wrapText="1"/>
    </xf>
    <xf numFmtId="165" fontId="7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165" fontId="8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3" fontId="4" fillId="0" borderId="0" xfId="0" applyNumberFormat="1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165" fontId="11" fillId="0" borderId="0" xfId="0" applyNumberFormat="1" applyFont="1" applyAlignment="1">
      <alignment horizontal="right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3" fontId="12" fillId="0" borderId="1" xfId="0" applyNumberFormat="1" applyFont="1" applyBorder="1" applyAlignment="1">
      <alignment horizontal="center" vertical="top" wrapText="1"/>
    </xf>
    <xf numFmtId="4" fontId="12" fillId="4" borderId="1" xfId="0" applyNumberFormat="1" applyFont="1" applyFill="1" applyBorder="1" applyAlignment="1">
      <alignment horizontal="right" vertical="top" wrapText="1"/>
    </xf>
    <xf numFmtId="4" fontId="12" fillId="0" borderId="1" xfId="0" applyNumberFormat="1" applyFont="1" applyBorder="1" applyAlignment="1">
      <alignment horizontal="right" vertical="top" shrinkToFit="1"/>
    </xf>
    <xf numFmtId="4" fontId="12" fillId="4" borderId="1" xfId="0" applyNumberFormat="1" applyFont="1" applyFill="1" applyBorder="1" applyAlignment="1">
      <alignment horizontal="right" vertical="top" shrinkToFit="1"/>
    </xf>
    <xf numFmtId="4" fontId="12" fillId="0" borderId="1" xfId="0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top" shrinkToFit="1"/>
    </xf>
    <xf numFmtId="0" fontId="12" fillId="4" borderId="1" xfId="0" applyFont="1" applyFill="1" applyBorder="1" applyAlignment="1">
      <alignment horizontal="center" vertical="top" shrinkToFit="1"/>
    </xf>
    <xf numFmtId="4" fontId="15" fillId="0" borderId="1" xfId="0" applyNumberFormat="1" applyFont="1" applyBorder="1" applyAlignment="1">
      <alignment horizontal="right" vertical="top" shrinkToFit="1"/>
    </xf>
    <xf numFmtId="0" fontId="15" fillId="0" borderId="0" xfId="0" applyFont="1" applyAlignment="1">
      <alignment vertical="top"/>
    </xf>
    <xf numFmtId="0" fontId="15" fillId="0" borderId="1" xfId="0" applyFont="1" applyBorder="1" applyAlignment="1">
      <alignment horizontal="center" vertical="top" wrapText="1"/>
    </xf>
    <xf numFmtId="3" fontId="15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4" fontId="16" fillId="0" borderId="1" xfId="0" applyNumberFormat="1" applyFont="1" applyBorder="1" applyAlignment="1">
      <alignment vertical="top" wrapText="1"/>
    </xf>
    <xf numFmtId="0" fontId="1" fillId="0" borderId="0" xfId="0" applyFont="1"/>
    <xf numFmtId="0" fontId="17" fillId="0" borderId="0" xfId="0" applyFont="1"/>
    <xf numFmtId="0" fontId="2" fillId="0" borderId="0" xfId="0" applyFont="1" applyAlignment="1">
      <alignment horizontal="right"/>
    </xf>
    <xf numFmtId="0" fontId="18" fillId="0" borderId="0" xfId="0" applyFont="1" applyAlignment="1">
      <alignment horizontal="justify" vertical="top" wrapText="1"/>
    </xf>
    <xf numFmtId="0" fontId="1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4" fontId="18" fillId="0" borderId="0" xfId="0" applyNumberFormat="1" applyFont="1" applyAlignment="1">
      <alignment vertical="top" wrapText="1"/>
    </xf>
    <xf numFmtId="4" fontId="12" fillId="5" borderId="1" xfId="0" applyNumberFormat="1" applyFont="1" applyFill="1" applyBorder="1" applyAlignment="1">
      <alignment horizontal="right" vertical="top" wrapText="1"/>
    </xf>
    <xf numFmtId="4" fontId="12" fillId="5" borderId="1" xfId="0" applyNumberFormat="1" applyFont="1" applyFill="1" applyBorder="1" applyAlignment="1">
      <alignment horizontal="right" vertical="top" shrinkToFit="1"/>
    </xf>
    <xf numFmtId="0" fontId="12" fillId="0" borderId="1" xfId="0" applyFont="1" applyBorder="1" applyAlignment="1">
      <alignment horizontal="left" vertical="top" wrapText="1"/>
    </xf>
    <xf numFmtId="0" fontId="12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justify" vertical="top" wrapText="1"/>
    </xf>
    <xf numFmtId="0" fontId="18" fillId="0" borderId="3" xfId="0" applyFont="1" applyBorder="1" applyAlignment="1">
      <alignment horizontal="justify" vertical="top" wrapText="1"/>
    </xf>
    <xf numFmtId="0" fontId="18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8" fillId="4" borderId="2" xfId="0" applyFont="1" applyFill="1" applyBorder="1" applyAlignment="1">
      <alignment horizontal="justify" vertical="top" wrapText="1"/>
    </xf>
    <xf numFmtId="0" fontId="18" fillId="4" borderId="4" xfId="0" applyFont="1" applyFill="1" applyBorder="1" applyAlignment="1">
      <alignment horizontal="justify" vertical="top" wrapText="1"/>
    </xf>
    <xf numFmtId="0" fontId="18" fillId="4" borderId="3" xfId="0" applyFont="1" applyFill="1" applyBorder="1" applyAlignment="1">
      <alignment horizontal="justify" vertical="top" wrapText="1"/>
    </xf>
    <xf numFmtId="0" fontId="12" fillId="0" borderId="1" xfId="0" applyFont="1" applyBorder="1" applyAlignment="1">
      <alignment horizontal="center" vertical="top" wrapText="1"/>
    </xf>
    <xf numFmtId="165" fontId="12" fillId="0" borderId="1" xfId="0" applyNumberFormat="1" applyFont="1" applyBorder="1" applyAlignment="1">
      <alignment horizontal="center" vertical="top" wrapText="1"/>
    </xf>
    <xf numFmtId="165" fontId="13" fillId="0" borderId="1" xfId="0" applyNumberFormat="1" applyFont="1" applyBorder="1" applyAlignment="1">
      <alignment horizontal="center" vertical="top" wrapText="1"/>
    </xf>
    <xf numFmtId="165" fontId="14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8" fillId="3" borderId="0" xfId="0" applyFont="1" applyFill="1" applyAlignment="1">
      <alignment horizontal="left" vertical="top" wrapText="1"/>
    </xf>
    <xf numFmtId="165" fontId="9" fillId="3" borderId="0" xfId="0" applyNumberFormat="1" applyFont="1" applyFill="1" applyAlignment="1">
      <alignment horizontal="center" vertical="top" wrapText="1"/>
    </xf>
    <xf numFmtId="165" fontId="8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</xdr:colOff>
      <xdr:row>34</xdr:row>
      <xdr:rowOff>998367</xdr:rowOff>
    </xdr:from>
    <xdr:to>
      <xdr:col>3</xdr:col>
      <xdr:colOff>228600</xdr:colOff>
      <xdr:row>34</xdr:row>
      <xdr:rowOff>1262136</xdr:rowOff>
    </xdr:to>
    <xdr:pic>
      <xdr:nvPicPr>
        <xdr:cNvPr id="8" name="Picture 39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804035" y="8907927"/>
          <a:ext cx="802005" cy="263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36</xdr:row>
      <xdr:rowOff>211452</xdr:rowOff>
    </xdr:from>
    <xdr:to>
      <xdr:col>3</xdr:col>
      <xdr:colOff>495299</xdr:colOff>
      <xdr:row>36</xdr:row>
      <xdr:rowOff>563880</xdr:rowOff>
    </xdr:to>
    <xdr:pic>
      <xdr:nvPicPr>
        <xdr:cNvPr id="9" name="Picture 374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49822</xdr:colOff>
      <xdr:row>35</xdr:row>
      <xdr:rowOff>422036</xdr:rowOff>
    </xdr:from>
    <xdr:to>
      <xdr:col>4</xdr:col>
      <xdr:colOff>336186</xdr:colOff>
      <xdr:row>36</xdr:row>
      <xdr:rowOff>3810</xdr:rowOff>
    </xdr:to>
    <xdr:pic>
      <xdr:nvPicPr>
        <xdr:cNvPr id="10" name="Picture 1" descr="Расчет выборочной или несмещенной дисперсии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1779563" y="9604136"/>
          <a:ext cx="1616053" cy="8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53341</xdr:colOff>
      <xdr:row>36</xdr:row>
      <xdr:rowOff>211452</xdr:rowOff>
    </xdr:from>
    <xdr:to>
      <xdr:col>3</xdr:col>
      <xdr:colOff>495299</xdr:colOff>
      <xdr:row>36</xdr:row>
      <xdr:rowOff>563880</xdr:rowOff>
    </xdr:to>
    <xdr:pic>
      <xdr:nvPicPr>
        <xdr:cNvPr id="11" name="Picture 374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/>
      </xdr:blipFill>
      <xdr:spPr bwMode="auto">
        <a:xfrm>
          <a:off x="1783081" y="10125075"/>
          <a:ext cx="1089660" cy="344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9"/>
  <sheetViews>
    <sheetView tabSelected="1" topLeftCell="A7" zoomScale="70" zoomScaleNormal="70" workbookViewId="0">
      <selection activeCell="Z17" sqref="Z17"/>
    </sheetView>
  </sheetViews>
  <sheetFormatPr defaultRowHeight="15"/>
  <cols>
    <col min="1" max="1" width="4.5703125" style="1" customWidth="1"/>
    <col min="2" max="2" width="25.7109375" style="1" customWidth="1"/>
    <col min="3" max="3" width="9.42578125" style="1" customWidth="1"/>
    <col min="4" max="4" width="10" style="1" customWidth="1"/>
    <col min="5" max="5" width="10" style="1" bestFit="1" customWidth="1"/>
    <col min="6" max="6" width="11" style="1" customWidth="1"/>
    <col min="7" max="7" width="10" style="1" bestFit="1" customWidth="1"/>
    <col min="8" max="8" width="11" style="1" customWidth="1"/>
    <col min="9" max="9" width="10" style="1" bestFit="1" customWidth="1"/>
    <col min="10" max="10" width="9.5703125" style="1" customWidth="1"/>
    <col min="11" max="11" width="7.42578125" style="1" hidden="1" customWidth="1"/>
    <col min="12" max="12" width="9.7109375" style="1" hidden="1" customWidth="1"/>
    <col min="13" max="13" width="7.42578125" style="1" hidden="1" customWidth="1"/>
    <col min="14" max="14" width="9.28515625" style="1" hidden="1" customWidth="1"/>
    <col min="15" max="15" width="7.42578125" style="1" hidden="1" customWidth="1"/>
    <col min="16" max="16" width="7.7109375" style="1" hidden="1" customWidth="1"/>
    <col min="17" max="17" width="10.7109375" style="1" customWidth="1"/>
    <col min="18" max="18" width="10.5703125" style="1" customWidth="1"/>
    <col min="19" max="19" width="13.85546875" style="1" customWidth="1"/>
    <col min="20" max="20" width="11.85546875" style="1" customWidth="1"/>
    <col min="21" max="21" width="14.28515625" style="1" customWidth="1"/>
    <col min="22" max="22" width="12.5703125" style="2" customWidth="1"/>
    <col min="23" max="23" width="10.5703125" style="1" customWidth="1"/>
    <col min="24" max="256" width="8.85546875" style="1"/>
    <col min="257" max="257" width="4.140625" style="1" customWidth="1"/>
    <col min="258" max="258" width="30.42578125" style="1" customWidth="1"/>
    <col min="259" max="259" width="6.7109375" style="1" customWidth="1"/>
    <col min="260" max="260" width="10.140625" style="1" customWidth="1"/>
    <col min="261" max="261" width="9.85546875" style="1" bestFit="1" customWidth="1"/>
    <col min="262" max="262" width="11.5703125" style="1" customWidth="1"/>
    <col min="263" max="263" width="9.85546875" style="1" bestFit="1" customWidth="1"/>
    <col min="264" max="264" width="11.42578125" style="1" customWidth="1"/>
    <col min="265" max="265" width="9.85546875" style="1" bestFit="1" customWidth="1"/>
    <col min="266" max="266" width="11.28515625" style="1" customWidth="1"/>
    <col min="267" max="267" width="9.85546875" style="1" bestFit="1" customWidth="1"/>
    <col min="268" max="268" width="12" style="1" customWidth="1"/>
    <col min="269" max="269" width="9.85546875" style="1" customWidth="1"/>
    <col min="270" max="270" width="11.85546875" style="1" customWidth="1"/>
    <col min="271" max="271" width="9.85546875" style="1" bestFit="1" customWidth="1"/>
    <col min="272" max="272" width="8.28515625" style="1" bestFit="1" customWidth="1"/>
    <col min="273" max="273" width="11.5703125" style="1" customWidth="1"/>
    <col min="274" max="274" width="10" style="1" customWidth="1"/>
    <col min="275" max="275" width="12.42578125" style="1" customWidth="1"/>
    <col min="276" max="276" width="11" style="1" customWidth="1"/>
    <col min="277" max="512" width="8.85546875" style="1"/>
    <col min="513" max="513" width="4.140625" style="1" customWidth="1"/>
    <col min="514" max="514" width="30.42578125" style="1" customWidth="1"/>
    <col min="515" max="515" width="6.7109375" style="1" customWidth="1"/>
    <col min="516" max="516" width="10.140625" style="1" customWidth="1"/>
    <col min="517" max="517" width="9.85546875" style="1" bestFit="1" customWidth="1"/>
    <col min="518" max="518" width="11.5703125" style="1" customWidth="1"/>
    <col min="519" max="519" width="9.85546875" style="1" bestFit="1" customWidth="1"/>
    <col min="520" max="520" width="11.42578125" style="1" customWidth="1"/>
    <col min="521" max="521" width="9.85546875" style="1" bestFit="1" customWidth="1"/>
    <col min="522" max="522" width="11.28515625" style="1" customWidth="1"/>
    <col min="523" max="523" width="9.85546875" style="1" bestFit="1" customWidth="1"/>
    <col min="524" max="524" width="12" style="1" customWidth="1"/>
    <col min="525" max="525" width="9.85546875" style="1" customWidth="1"/>
    <col min="526" max="526" width="11.85546875" style="1" customWidth="1"/>
    <col min="527" max="527" width="9.85546875" style="1" bestFit="1" customWidth="1"/>
    <col min="528" max="528" width="8.28515625" style="1" bestFit="1" customWidth="1"/>
    <col min="529" max="529" width="11.5703125" style="1" customWidth="1"/>
    <col min="530" max="530" width="10" style="1" customWidth="1"/>
    <col min="531" max="531" width="12.42578125" style="1" customWidth="1"/>
    <col min="532" max="532" width="11" style="1" customWidth="1"/>
    <col min="533" max="768" width="8.85546875" style="1"/>
    <col min="769" max="769" width="4.140625" style="1" customWidth="1"/>
    <col min="770" max="770" width="30.42578125" style="1" customWidth="1"/>
    <col min="771" max="771" width="6.7109375" style="1" customWidth="1"/>
    <col min="772" max="772" width="10.140625" style="1" customWidth="1"/>
    <col min="773" max="773" width="9.85546875" style="1" bestFit="1" customWidth="1"/>
    <col min="774" max="774" width="11.5703125" style="1" customWidth="1"/>
    <col min="775" max="775" width="9.85546875" style="1" bestFit="1" customWidth="1"/>
    <col min="776" max="776" width="11.42578125" style="1" customWidth="1"/>
    <col min="777" max="777" width="9.85546875" style="1" bestFit="1" customWidth="1"/>
    <col min="778" max="778" width="11.28515625" style="1" customWidth="1"/>
    <col min="779" max="779" width="9.85546875" style="1" bestFit="1" customWidth="1"/>
    <col min="780" max="780" width="12" style="1" customWidth="1"/>
    <col min="781" max="781" width="9.85546875" style="1" customWidth="1"/>
    <col min="782" max="782" width="11.85546875" style="1" customWidth="1"/>
    <col min="783" max="783" width="9.85546875" style="1" bestFit="1" customWidth="1"/>
    <col min="784" max="784" width="8.28515625" style="1" bestFit="1" customWidth="1"/>
    <col min="785" max="785" width="11.5703125" style="1" customWidth="1"/>
    <col min="786" max="786" width="10" style="1" customWidth="1"/>
    <col min="787" max="787" width="12.42578125" style="1" customWidth="1"/>
    <col min="788" max="788" width="11" style="1" customWidth="1"/>
    <col min="789" max="1024" width="8.85546875" style="1"/>
    <col min="1025" max="1025" width="4.140625" style="1" customWidth="1"/>
    <col min="1026" max="1026" width="30.42578125" style="1" customWidth="1"/>
    <col min="1027" max="1027" width="6.7109375" style="1" customWidth="1"/>
    <col min="1028" max="1028" width="10.140625" style="1" customWidth="1"/>
    <col min="1029" max="1029" width="9.85546875" style="1" bestFit="1" customWidth="1"/>
    <col min="1030" max="1030" width="11.5703125" style="1" customWidth="1"/>
    <col min="1031" max="1031" width="9.85546875" style="1" bestFit="1" customWidth="1"/>
    <col min="1032" max="1032" width="11.42578125" style="1" customWidth="1"/>
    <col min="1033" max="1033" width="9.85546875" style="1" bestFit="1" customWidth="1"/>
    <col min="1034" max="1034" width="11.28515625" style="1" customWidth="1"/>
    <col min="1035" max="1035" width="9.85546875" style="1" bestFit="1" customWidth="1"/>
    <col min="1036" max="1036" width="12" style="1" customWidth="1"/>
    <col min="1037" max="1037" width="9.85546875" style="1" customWidth="1"/>
    <col min="1038" max="1038" width="11.85546875" style="1" customWidth="1"/>
    <col min="1039" max="1039" width="9.85546875" style="1" bestFit="1" customWidth="1"/>
    <col min="1040" max="1040" width="8.28515625" style="1" bestFit="1" customWidth="1"/>
    <col min="1041" max="1041" width="11.5703125" style="1" customWidth="1"/>
    <col min="1042" max="1042" width="10" style="1" customWidth="1"/>
    <col min="1043" max="1043" width="12.42578125" style="1" customWidth="1"/>
    <col min="1044" max="1044" width="11" style="1" customWidth="1"/>
    <col min="1045" max="1280" width="8.85546875" style="1"/>
    <col min="1281" max="1281" width="4.140625" style="1" customWidth="1"/>
    <col min="1282" max="1282" width="30.42578125" style="1" customWidth="1"/>
    <col min="1283" max="1283" width="6.7109375" style="1" customWidth="1"/>
    <col min="1284" max="1284" width="10.140625" style="1" customWidth="1"/>
    <col min="1285" max="1285" width="9.85546875" style="1" bestFit="1" customWidth="1"/>
    <col min="1286" max="1286" width="11.5703125" style="1" customWidth="1"/>
    <col min="1287" max="1287" width="9.85546875" style="1" bestFit="1" customWidth="1"/>
    <col min="1288" max="1288" width="11.42578125" style="1" customWidth="1"/>
    <col min="1289" max="1289" width="9.85546875" style="1" bestFit="1" customWidth="1"/>
    <col min="1290" max="1290" width="11.28515625" style="1" customWidth="1"/>
    <col min="1291" max="1291" width="9.85546875" style="1" bestFit="1" customWidth="1"/>
    <col min="1292" max="1292" width="12" style="1" customWidth="1"/>
    <col min="1293" max="1293" width="9.85546875" style="1" customWidth="1"/>
    <col min="1294" max="1294" width="11.85546875" style="1" customWidth="1"/>
    <col min="1295" max="1295" width="9.85546875" style="1" bestFit="1" customWidth="1"/>
    <col min="1296" max="1296" width="8.28515625" style="1" bestFit="1" customWidth="1"/>
    <col min="1297" max="1297" width="11.5703125" style="1" customWidth="1"/>
    <col min="1298" max="1298" width="10" style="1" customWidth="1"/>
    <col min="1299" max="1299" width="12.42578125" style="1" customWidth="1"/>
    <col min="1300" max="1300" width="11" style="1" customWidth="1"/>
    <col min="1301" max="1536" width="8.85546875" style="1"/>
    <col min="1537" max="1537" width="4.140625" style="1" customWidth="1"/>
    <col min="1538" max="1538" width="30.42578125" style="1" customWidth="1"/>
    <col min="1539" max="1539" width="6.7109375" style="1" customWidth="1"/>
    <col min="1540" max="1540" width="10.140625" style="1" customWidth="1"/>
    <col min="1541" max="1541" width="9.85546875" style="1" bestFit="1" customWidth="1"/>
    <col min="1542" max="1542" width="11.5703125" style="1" customWidth="1"/>
    <col min="1543" max="1543" width="9.85546875" style="1" bestFit="1" customWidth="1"/>
    <col min="1544" max="1544" width="11.42578125" style="1" customWidth="1"/>
    <col min="1545" max="1545" width="9.85546875" style="1" bestFit="1" customWidth="1"/>
    <col min="1546" max="1546" width="11.28515625" style="1" customWidth="1"/>
    <col min="1547" max="1547" width="9.85546875" style="1" bestFit="1" customWidth="1"/>
    <col min="1548" max="1548" width="12" style="1" customWidth="1"/>
    <col min="1549" max="1549" width="9.85546875" style="1" customWidth="1"/>
    <col min="1550" max="1550" width="11.85546875" style="1" customWidth="1"/>
    <col min="1551" max="1551" width="9.85546875" style="1" bestFit="1" customWidth="1"/>
    <col min="1552" max="1552" width="8.28515625" style="1" bestFit="1" customWidth="1"/>
    <col min="1553" max="1553" width="11.5703125" style="1" customWidth="1"/>
    <col min="1554" max="1554" width="10" style="1" customWidth="1"/>
    <col min="1555" max="1555" width="12.42578125" style="1" customWidth="1"/>
    <col min="1556" max="1556" width="11" style="1" customWidth="1"/>
    <col min="1557" max="1792" width="8.85546875" style="1"/>
    <col min="1793" max="1793" width="4.140625" style="1" customWidth="1"/>
    <col min="1794" max="1794" width="30.42578125" style="1" customWidth="1"/>
    <col min="1795" max="1795" width="6.7109375" style="1" customWidth="1"/>
    <col min="1796" max="1796" width="10.140625" style="1" customWidth="1"/>
    <col min="1797" max="1797" width="9.85546875" style="1" bestFit="1" customWidth="1"/>
    <col min="1798" max="1798" width="11.5703125" style="1" customWidth="1"/>
    <col min="1799" max="1799" width="9.85546875" style="1" bestFit="1" customWidth="1"/>
    <col min="1800" max="1800" width="11.42578125" style="1" customWidth="1"/>
    <col min="1801" max="1801" width="9.85546875" style="1" bestFit="1" customWidth="1"/>
    <col min="1802" max="1802" width="11.28515625" style="1" customWidth="1"/>
    <col min="1803" max="1803" width="9.85546875" style="1" bestFit="1" customWidth="1"/>
    <col min="1804" max="1804" width="12" style="1" customWidth="1"/>
    <col min="1805" max="1805" width="9.85546875" style="1" customWidth="1"/>
    <col min="1806" max="1806" width="11.85546875" style="1" customWidth="1"/>
    <col min="1807" max="1807" width="9.85546875" style="1" bestFit="1" customWidth="1"/>
    <col min="1808" max="1808" width="8.28515625" style="1" bestFit="1" customWidth="1"/>
    <col min="1809" max="1809" width="11.5703125" style="1" customWidth="1"/>
    <col min="1810" max="1810" width="10" style="1" customWidth="1"/>
    <col min="1811" max="1811" width="12.42578125" style="1" customWidth="1"/>
    <col min="1812" max="1812" width="11" style="1" customWidth="1"/>
    <col min="1813" max="2048" width="8.85546875" style="1"/>
    <col min="2049" max="2049" width="4.140625" style="1" customWidth="1"/>
    <col min="2050" max="2050" width="30.42578125" style="1" customWidth="1"/>
    <col min="2051" max="2051" width="6.7109375" style="1" customWidth="1"/>
    <col min="2052" max="2052" width="10.140625" style="1" customWidth="1"/>
    <col min="2053" max="2053" width="9.85546875" style="1" bestFit="1" customWidth="1"/>
    <col min="2054" max="2054" width="11.5703125" style="1" customWidth="1"/>
    <col min="2055" max="2055" width="9.85546875" style="1" bestFit="1" customWidth="1"/>
    <col min="2056" max="2056" width="11.42578125" style="1" customWidth="1"/>
    <col min="2057" max="2057" width="9.85546875" style="1" bestFit="1" customWidth="1"/>
    <col min="2058" max="2058" width="11.28515625" style="1" customWidth="1"/>
    <col min="2059" max="2059" width="9.85546875" style="1" bestFit="1" customWidth="1"/>
    <col min="2060" max="2060" width="12" style="1" customWidth="1"/>
    <col min="2061" max="2061" width="9.85546875" style="1" customWidth="1"/>
    <col min="2062" max="2062" width="11.85546875" style="1" customWidth="1"/>
    <col min="2063" max="2063" width="9.85546875" style="1" bestFit="1" customWidth="1"/>
    <col min="2064" max="2064" width="8.28515625" style="1" bestFit="1" customWidth="1"/>
    <col min="2065" max="2065" width="11.5703125" style="1" customWidth="1"/>
    <col min="2066" max="2066" width="10" style="1" customWidth="1"/>
    <col min="2067" max="2067" width="12.42578125" style="1" customWidth="1"/>
    <col min="2068" max="2068" width="11" style="1" customWidth="1"/>
    <col min="2069" max="2304" width="8.85546875" style="1"/>
    <col min="2305" max="2305" width="4.140625" style="1" customWidth="1"/>
    <col min="2306" max="2306" width="30.42578125" style="1" customWidth="1"/>
    <col min="2307" max="2307" width="6.7109375" style="1" customWidth="1"/>
    <col min="2308" max="2308" width="10.140625" style="1" customWidth="1"/>
    <col min="2309" max="2309" width="9.85546875" style="1" bestFit="1" customWidth="1"/>
    <col min="2310" max="2310" width="11.5703125" style="1" customWidth="1"/>
    <col min="2311" max="2311" width="9.85546875" style="1" bestFit="1" customWidth="1"/>
    <col min="2312" max="2312" width="11.42578125" style="1" customWidth="1"/>
    <col min="2313" max="2313" width="9.85546875" style="1" bestFit="1" customWidth="1"/>
    <col min="2314" max="2314" width="11.28515625" style="1" customWidth="1"/>
    <col min="2315" max="2315" width="9.85546875" style="1" bestFit="1" customWidth="1"/>
    <col min="2316" max="2316" width="12" style="1" customWidth="1"/>
    <col min="2317" max="2317" width="9.85546875" style="1" customWidth="1"/>
    <col min="2318" max="2318" width="11.85546875" style="1" customWidth="1"/>
    <col min="2319" max="2319" width="9.85546875" style="1" bestFit="1" customWidth="1"/>
    <col min="2320" max="2320" width="8.28515625" style="1" bestFit="1" customWidth="1"/>
    <col min="2321" max="2321" width="11.5703125" style="1" customWidth="1"/>
    <col min="2322" max="2322" width="10" style="1" customWidth="1"/>
    <col min="2323" max="2323" width="12.42578125" style="1" customWidth="1"/>
    <col min="2324" max="2324" width="11" style="1" customWidth="1"/>
    <col min="2325" max="2560" width="8.85546875" style="1"/>
    <col min="2561" max="2561" width="4.140625" style="1" customWidth="1"/>
    <col min="2562" max="2562" width="30.42578125" style="1" customWidth="1"/>
    <col min="2563" max="2563" width="6.7109375" style="1" customWidth="1"/>
    <col min="2564" max="2564" width="10.140625" style="1" customWidth="1"/>
    <col min="2565" max="2565" width="9.85546875" style="1" bestFit="1" customWidth="1"/>
    <col min="2566" max="2566" width="11.5703125" style="1" customWidth="1"/>
    <col min="2567" max="2567" width="9.85546875" style="1" bestFit="1" customWidth="1"/>
    <col min="2568" max="2568" width="11.42578125" style="1" customWidth="1"/>
    <col min="2569" max="2569" width="9.85546875" style="1" bestFit="1" customWidth="1"/>
    <col min="2570" max="2570" width="11.28515625" style="1" customWidth="1"/>
    <col min="2571" max="2571" width="9.85546875" style="1" bestFit="1" customWidth="1"/>
    <col min="2572" max="2572" width="12" style="1" customWidth="1"/>
    <col min="2573" max="2573" width="9.85546875" style="1" customWidth="1"/>
    <col min="2574" max="2574" width="11.85546875" style="1" customWidth="1"/>
    <col min="2575" max="2575" width="9.85546875" style="1" bestFit="1" customWidth="1"/>
    <col min="2576" max="2576" width="8.28515625" style="1" bestFit="1" customWidth="1"/>
    <col min="2577" max="2577" width="11.5703125" style="1" customWidth="1"/>
    <col min="2578" max="2578" width="10" style="1" customWidth="1"/>
    <col min="2579" max="2579" width="12.42578125" style="1" customWidth="1"/>
    <col min="2580" max="2580" width="11" style="1" customWidth="1"/>
    <col min="2581" max="2816" width="8.85546875" style="1"/>
    <col min="2817" max="2817" width="4.140625" style="1" customWidth="1"/>
    <col min="2818" max="2818" width="30.42578125" style="1" customWidth="1"/>
    <col min="2819" max="2819" width="6.7109375" style="1" customWidth="1"/>
    <col min="2820" max="2820" width="10.140625" style="1" customWidth="1"/>
    <col min="2821" max="2821" width="9.85546875" style="1" bestFit="1" customWidth="1"/>
    <col min="2822" max="2822" width="11.5703125" style="1" customWidth="1"/>
    <col min="2823" max="2823" width="9.85546875" style="1" bestFit="1" customWidth="1"/>
    <col min="2824" max="2824" width="11.42578125" style="1" customWidth="1"/>
    <col min="2825" max="2825" width="9.85546875" style="1" bestFit="1" customWidth="1"/>
    <col min="2826" max="2826" width="11.28515625" style="1" customWidth="1"/>
    <col min="2827" max="2827" width="9.85546875" style="1" bestFit="1" customWidth="1"/>
    <col min="2828" max="2828" width="12" style="1" customWidth="1"/>
    <col min="2829" max="2829" width="9.85546875" style="1" customWidth="1"/>
    <col min="2830" max="2830" width="11.85546875" style="1" customWidth="1"/>
    <col min="2831" max="2831" width="9.85546875" style="1" bestFit="1" customWidth="1"/>
    <col min="2832" max="2832" width="8.28515625" style="1" bestFit="1" customWidth="1"/>
    <col min="2833" max="2833" width="11.5703125" style="1" customWidth="1"/>
    <col min="2834" max="2834" width="10" style="1" customWidth="1"/>
    <col min="2835" max="2835" width="12.42578125" style="1" customWidth="1"/>
    <col min="2836" max="2836" width="11" style="1" customWidth="1"/>
    <col min="2837" max="3072" width="8.85546875" style="1"/>
    <col min="3073" max="3073" width="4.140625" style="1" customWidth="1"/>
    <col min="3074" max="3074" width="30.42578125" style="1" customWidth="1"/>
    <col min="3075" max="3075" width="6.7109375" style="1" customWidth="1"/>
    <col min="3076" max="3076" width="10.140625" style="1" customWidth="1"/>
    <col min="3077" max="3077" width="9.85546875" style="1" bestFit="1" customWidth="1"/>
    <col min="3078" max="3078" width="11.5703125" style="1" customWidth="1"/>
    <col min="3079" max="3079" width="9.85546875" style="1" bestFit="1" customWidth="1"/>
    <col min="3080" max="3080" width="11.42578125" style="1" customWidth="1"/>
    <col min="3081" max="3081" width="9.85546875" style="1" bestFit="1" customWidth="1"/>
    <col min="3082" max="3082" width="11.28515625" style="1" customWidth="1"/>
    <col min="3083" max="3083" width="9.85546875" style="1" bestFit="1" customWidth="1"/>
    <col min="3084" max="3084" width="12" style="1" customWidth="1"/>
    <col min="3085" max="3085" width="9.85546875" style="1" customWidth="1"/>
    <col min="3086" max="3086" width="11.85546875" style="1" customWidth="1"/>
    <col min="3087" max="3087" width="9.85546875" style="1" bestFit="1" customWidth="1"/>
    <col min="3088" max="3088" width="8.28515625" style="1" bestFit="1" customWidth="1"/>
    <col min="3089" max="3089" width="11.5703125" style="1" customWidth="1"/>
    <col min="3090" max="3090" width="10" style="1" customWidth="1"/>
    <col min="3091" max="3091" width="12.42578125" style="1" customWidth="1"/>
    <col min="3092" max="3092" width="11" style="1" customWidth="1"/>
    <col min="3093" max="3328" width="8.85546875" style="1"/>
    <col min="3329" max="3329" width="4.140625" style="1" customWidth="1"/>
    <col min="3330" max="3330" width="30.42578125" style="1" customWidth="1"/>
    <col min="3331" max="3331" width="6.7109375" style="1" customWidth="1"/>
    <col min="3332" max="3332" width="10.140625" style="1" customWidth="1"/>
    <col min="3333" max="3333" width="9.85546875" style="1" bestFit="1" customWidth="1"/>
    <col min="3334" max="3334" width="11.5703125" style="1" customWidth="1"/>
    <col min="3335" max="3335" width="9.85546875" style="1" bestFit="1" customWidth="1"/>
    <col min="3336" max="3336" width="11.42578125" style="1" customWidth="1"/>
    <col min="3337" max="3337" width="9.85546875" style="1" bestFit="1" customWidth="1"/>
    <col min="3338" max="3338" width="11.28515625" style="1" customWidth="1"/>
    <col min="3339" max="3339" width="9.85546875" style="1" bestFit="1" customWidth="1"/>
    <col min="3340" max="3340" width="12" style="1" customWidth="1"/>
    <col min="3341" max="3341" width="9.85546875" style="1" customWidth="1"/>
    <col min="3342" max="3342" width="11.85546875" style="1" customWidth="1"/>
    <col min="3343" max="3343" width="9.85546875" style="1" bestFit="1" customWidth="1"/>
    <col min="3344" max="3344" width="8.28515625" style="1" bestFit="1" customWidth="1"/>
    <col min="3345" max="3345" width="11.5703125" style="1" customWidth="1"/>
    <col min="3346" max="3346" width="10" style="1" customWidth="1"/>
    <col min="3347" max="3347" width="12.42578125" style="1" customWidth="1"/>
    <col min="3348" max="3348" width="11" style="1" customWidth="1"/>
    <col min="3349" max="3584" width="8.85546875" style="1"/>
    <col min="3585" max="3585" width="4.140625" style="1" customWidth="1"/>
    <col min="3586" max="3586" width="30.42578125" style="1" customWidth="1"/>
    <col min="3587" max="3587" width="6.7109375" style="1" customWidth="1"/>
    <col min="3588" max="3588" width="10.140625" style="1" customWidth="1"/>
    <col min="3589" max="3589" width="9.85546875" style="1" bestFit="1" customWidth="1"/>
    <col min="3590" max="3590" width="11.5703125" style="1" customWidth="1"/>
    <col min="3591" max="3591" width="9.85546875" style="1" bestFit="1" customWidth="1"/>
    <col min="3592" max="3592" width="11.42578125" style="1" customWidth="1"/>
    <col min="3593" max="3593" width="9.85546875" style="1" bestFit="1" customWidth="1"/>
    <col min="3594" max="3594" width="11.28515625" style="1" customWidth="1"/>
    <col min="3595" max="3595" width="9.85546875" style="1" bestFit="1" customWidth="1"/>
    <col min="3596" max="3596" width="12" style="1" customWidth="1"/>
    <col min="3597" max="3597" width="9.85546875" style="1" customWidth="1"/>
    <col min="3598" max="3598" width="11.85546875" style="1" customWidth="1"/>
    <col min="3599" max="3599" width="9.85546875" style="1" bestFit="1" customWidth="1"/>
    <col min="3600" max="3600" width="8.28515625" style="1" bestFit="1" customWidth="1"/>
    <col min="3601" max="3601" width="11.5703125" style="1" customWidth="1"/>
    <col min="3602" max="3602" width="10" style="1" customWidth="1"/>
    <col min="3603" max="3603" width="12.42578125" style="1" customWidth="1"/>
    <col min="3604" max="3604" width="11" style="1" customWidth="1"/>
    <col min="3605" max="3840" width="8.85546875" style="1"/>
    <col min="3841" max="3841" width="4.140625" style="1" customWidth="1"/>
    <col min="3842" max="3842" width="30.42578125" style="1" customWidth="1"/>
    <col min="3843" max="3843" width="6.7109375" style="1" customWidth="1"/>
    <col min="3844" max="3844" width="10.140625" style="1" customWidth="1"/>
    <col min="3845" max="3845" width="9.85546875" style="1" bestFit="1" customWidth="1"/>
    <col min="3846" max="3846" width="11.5703125" style="1" customWidth="1"/>
    <col min="3847" max="3847" width="9.85546875" style="1" bestFit="1" customWidth="1"/>
    <col min="3848" max="3848" width="11.42578125" style="1" customWidth="1"/>
    <col min="3849" max="3849" width="9.85546875" style="1" bestFit="1" customWidth="1"/>
    <col min="3850" max="3850" width="11.28515625" style="1" customWidth="1"/>
    <col min="3851" max="3851" width="9.85546875" style="1" bestFit="1" customWidth="1"/>
    <col min="3852" max="3852" width="12" style="1" customWidth="1"/>
    <col min="3853" max="3853" width="9.85546875" style="1" customWidth="1"/>
    <col min="3854" max="3854" width="11.85546875" style="1" customWidth="1"/>
    <col min="3855" max="3855" width="9.85546875" style="1" bestFit="1" customWidth="1"/>
    <col min="3856" max="3856" width="8.28515625" style="1" bestFit="1" customWidth="1"/>
    <col min="3857" max="3857" width="11.5703125" style="1" customWidth="1"/>
    <col min="3858" max="3858" width="10" style="1" customWidth="1"/>
    <col min="3859" max="3859" width="12.42578125" style="1" customWidth="1"/>
    <col min="3860" max="3860" width="11" style="1" customWidth="1"/>
    <col min="3861" max="4096" width="8.85546875" style="1"/>
    <col min="4097" max="4097" width="4.140625" style="1" customWidth="1"/>
    <col min="4098" max="4098" width="30.42578125" style="1" customWidth="1"/>
    <col min="4099" max="4099" width="6.7109375" style="1" customWidth="1"/>
    <col min="4100" max="4100" width="10.140625" style="1" customWidth="1"/>
    <col min="4101" max="4101" width="9.85546875" style="1" bestFit="1" customWidth="1"/>
    <col min="4102" max="4102" width="11.5703125" style="1" customWidth="1"/>
    <col min="4103" max="4103" width="9.85546875" style="1" bestFit="1" customWidth="1"/>
    <col min="4104" max="4104" width="11.42578125" style="1" customWidth="1"/>
    <col min="4105" max="4105" width="9.85546875" style="1" bestFit="1" customWidth="1"/>
    <col min="4106" max="4106" width="11.28515625" style="1" customWidth="1"/>
    <col min="4107" max="4107" width="9.85546875" style="1" bestFit="1" customWidth="1"/>
    <col min="4108" max="4108" width="12" style="1" customWidth="1"/>
    <col min="4109" max="4109" width="9.85546875" style="1" customWidth="1"/>
    <col min="4110" max="4110" width="11.85546875" style="1" customWidth="1"/>
    <col min="4111" max="4111" width="9.85546875" style="1" bestFit="1" customWidth="1"/>
    <col min="4112" max="4112" width="8.28515625" style="1" bestFit="1" customWidth="1"/>
    <col min="4113" max="4113" width="11.5703125" style="1" customWidth="1"/>
    <col min="4114" max="4114" width="10" style="1" customWidth="1"/>
    <col min="4115" max="4115" width="12.42578125" style="1" customWidth="1"/>
    <col min="4116" max="4116" width="11" style="1" customWidth="1"/>
    <col min="4117" max="4352" width="8.85546875" style="1"/>
    <col min="4353" max="4353" width="4.140625" style="1" customWidth="1"/>
    <col min="4354" max="4354" width="30.42578125" style="1" customWidth="1"/>
    <col min="4355" max="4355" width="6.7109375" style="1" customWidth="1"/>
    <col min="4356" max="4356" width="10.140625" style="1" customWidth="1"/>
    <col min="4357" max="4357" width="9.85546875" style="1" bestFit="1" customWidth="1"/>
    <col min="4358" max="4358" width="11.5703125" style="1" customWidth="1"/>
    <col min="4359" max="4359" width="9.85546875" style="1" bestFit="1" customWidth="1"/>
    <col min="4360" max="4360" width="11.42578125" style="1" customWidth="1"/>
    <col min="4361" max="4361" width="9.85546875" style="1" bestFit="1" customWidth="1"/>
    <col min="4362" max="4362" width="11.28515625" style="1" customWidth="1"/>
    <col min="4363" max="4363" width="9.85546875" style="1" bestFit="1" customWidth="1"/>
    <col min="4364" max="4364" width="12" style="1" customWidth="1"/>
    <col min="4365" max="4365" width="9.85546875" style="1" customWidth="1"/>
    <col min="4366" max="4366" width="11.85546875" style="1" customWidth="1"/>
    <col min="4367" max="4367" width="9.85546875" style="1" bestFit="1" customWidth="1"/>
    <col min="4368" max="4368" width="8.28515625" style="1" bestFit="1" customWidth="1"/>
    <col min="4369" max="4369" width="11.5703125" style="1" customWidth="1"/>
    <col min="4370" max="4370" width="10" style="1" customWidth="1"/>
    <col min="4371" max="4371" width="12.42578125" style="1" customWidth="1"/>
    <col min="4372" max="4372" width="11" style="1" customWidth="1"/>
    <col min="4373" max="4608" width="8.85546875" style="1"/>
    <col min="4609" max="4609" width="4.140625" style="1" customWidth="1"/>
    <col min="4610" max="4610" width="30.42578125" style="1" customWidth="1"/>
    <col min="4611" max="4611" width="6.7109375" style="1" customWidth="1"/>
    <col min="4612" max="4612" width="10.140625" style="1" customWidth="1"/>
    <col min="4613" max="4613" width="9.85546875" style="1" bestFit="1" customWidth="1"/>
    <col min="4614" max="4614" width="11.5703125" style="1" customWidth="1"/>
    <col min="4615" max="4615" width="9.85546875" style="1" bestFit="1" customWidth="1"/>
    <col min="4616" max="4616" width="11.42578125" style="1" customWidth="1"/>
    <col min="4617" max="4617" width="9.85546875" style="1" bestFit="1" customWidth="1"/>
    <col min="4618" max="4618" width="11.28515625" style="1" customWidth="1"/>
    <col min="4619" max="4619" width="9.85546875" style="1" bestFit="1" customWidth="1"/>
    <col min="4620" max="4620" width="12" style="1" customWidth="1"/>
    <col min="4621" max="4621" width="9.85546875" style="1" customWidth="1"/>
    <col min="4622" max="4622" width="11.85546875" style="1" customWidth="1"/>
    <col min="4623" max="4623" width="9.85546875" style="1" bestFit="1" customWidth="1"/>
    <col min="4624" max="4624" width="8.28515625" style="1" bestFit="1" customWidth="1"/>
    <col min="4625" max="4625" width="11.5703125" style="1" customWidth="1"/>
    <col min="4626" max="4626" width="10" style="1" customWidth="1"/>
    <col min="4627" max="4627" width="12.42578125" style="1" customWidth="1"/>
    <col min="4628" max="4628" width="11" style="1" customWidth="1"/>
    <col min="4629" max="4864" width="8.85546875" style="1"/>
    <col min="4865" max="4865" width="4.140625" style="1" customWidth="1"/>
    <col min="4866" max="4866" width="30.42578125" style="1" customWidth="1"/>
    <col min="4867" max="4867" width="6.7109375" style="1" customWidth="1"/>
    <col min="4868" max="4868" width="10.140625" style="1" customWidth="1"/>
    <col min="4869" max="4869" width="9.85546875" style="1" bestFit="1" customWidth="1"/>
    <col min="4870" max="4870" width="11.5703125" style="1" customWidth="1"/>
    <col min="4871" max="4871" width="9.85546875" style="1" bestFit="1" customWidth="1"/>
    <col min="4872" max="4872" width="11.42578125" style="1" customWidth="1"/>
    <col min="4873" max="4873" width="9.85546875" style="1" bestFit="1" customWidth="1"/>
    <col min="4874" max="4874" width="11.28515625" style="1" customWidth="1"/>
    <col min="4875" max="4875" width="9.85546875" style="1" bestFit="1" customWidth="1"/>
    <col min="4876" max="4876" width="12" style="1" customWidth="1"/>
    <col min="4877" max="4877" width="9.85546875" style="1" customWidth="1"/>
    <col min="4878" max="4878" width="11.85546875" style="1" customWidth="1"/>
    <col min="4879" max="4879" width="9.85546875" style="1" bestFit="1" customWidth="1"/>
    <col min="4880" max="4880" width="8.28515625" style="1" bestFit="1" customWidth="1"/>
    <col min="4881" max="4881" width="11.5703125" style="1" customWidth="1"/>
    <col min="4882" max="4882" width="10" style="1" customWidth="1"/>
    <col min="4883" max="4883" width="12.42578125" style="1" customWidth="1"/>
    <col min="4884" max="4884" width="11" style="1" customWidth="1"/>
    <col min="4885" max="5120" width="8.85546875" style="1"/>
    <col min="5121" max="5121" width="4.140625" style="1" customWidth="1"/>
    <col min="5122" max="5122" width="30.42578125" style="1" customWidth="1"/>
    <col min="5123" max="5123" width="6.7109375" style="1" customWidth="1"/>
    <col min="5124" max="5124" width="10.140625" style="1" customWidth="1"/>
    <col min="5125" max="5125" width="9.85546875" style="1" bestFit="1" customWidth="1"/>
    <col min="5126" max="5126" width="11.5703125" style="1" customWidth="1"/>
    <col min="5127" max="5127" width="9.85546875" style="1" bestFit="1" customWidth="1"/>
    <col min="5128" max="5128" width="11.42578125" style="1" customWidth="1"/>
    <col min="5129" max="5129" width="9.85546875" style="1" bestFit="1" customWidth="1"/>
    <col min="5130" max="5130" width="11.28515625" style="1" customWidth="1"/>
    <col min="5131" max="5131" width="9.85546875" style="1" bestFit="1" customWidth="1"/>
    <col min="5132" max="5132" width="12" style="1" customWidth="1"/>
    <col min="5133" max="5133" width="9.85546875" style="1" customWidth="1"/>
    <col min="5134" max="5134" width="11.85546875" style="1" customWidth="1"/>
    <col min="5135" max="5135" width="9.85546875" style="1" bestFit="1" customWidth="1"/>
    <col min="5136" max="5136" width="8.28515625" style="1" bestFit="1" customWidth="1"/>
    <col min="5137" max="5137" width="11.5703125" style="1" customWidth="1"/>
    <col min="5138" max="5138" width="10" style="1" customWidth="1"/>
    <col min="5139" max="5139" width="12.42578125" style="1" customWidth="1"/>
    <col min="5140" max="5140" width="11" style="1" customWidth="1"/>
    <col min="5141" max="5376" width="8.85546875" style="1"/>
    <col min="5377" max="5377" width="4.140625" style="1" customWidth="1"/>
    <col min="5378" max="5378" width="30.42578125" style="1" customWidth="1"/>
    <col min="5379" max="5379" width="6.7109375" style="1" customWidth="1"/>
    <col min="5380" max="5380" width="10.140625" style="1" customWidth="1"/>
    <col min="5381" max="5381" width="9.85546875" style="1" bestFit="1" customWidth="1"/>
    <col min="5382" max="5382" width="11.5703125" style="1" customWidth="1"/>
    <col min="5383" max="5383" width="9.85546875" style="1" bestFit="1" customWidth="1"/>
    <col min="5384" max="5384" width="11.42578125" style="1" customWidth="1"/>
    <col min="5385" max="5385" width="9.85546875" style="1" bestFit="1" customWidth="1"/>
    <col min="5386" max="5386" width="11.28515625" style="1" customWidth="1"/>
    <col min="5387" max="5387" width="9.85546875" style="1" bestFit="1" customWidth="1"/>
    <col min="5388" max="5388" width="12" style="1" customWidth="1"/>
    <col min="5389" max="5389" width="9.85546875" style="1" customWidth="1"/>
    <col min="5390" max="5390" width="11.85546875" style="1" customWidth="1"/>
    <col min="5391" max="5391" width="9.85546875" style="1" bestFit="1" customWidth="1"/>
    <col min="5392" max="5392" width="8.28515625" style="1" bestFit="1" customWidth="1"/>
    <col min="5393" max="5393" width="11.5703125" style="1" customWidth="1"/>
    <col min="5394" max="5394" width="10" style="1" customWidth="1"/>
    <col min="5395" max="5395" width="12.42578125" style="1" customWidth="1"/>
    <col min="5396" max="5396" width="11" style="1" customWidth="1"/>
    <col min="5397" max="5632" width="8.85546875" style="1"/>
    <col min="5633" max="5633" width="4.140625" style="1" customWidth="1"/>
    <col min="5634" max="5634" width="30.42578125" style="1" customWidth="1"/>
    <col min="5635" max="5635" width="6.7109375" style="1" customWidth="1"/>
    <col min="5636" max="5636" width="10.140625" style="1" customWidth="1"/>
    <col min="5637" max="5637" width="9.85546875" style="1" bestFit="1" customWidth="1"/>
    <col min="5638" max="5638" width="11.5703125" style="1" customWidth="1"/>
    <col min="5639" max="5639" width="9.85546875" style="1" bestFit="1" customWidth="1"/>
    <col min="5640" max="5640" width="11.42578125" style="1" customWidth="1"/>
    <col min="5641" max="5641" width="9.85546875" style="1" bestFit="1" customWidth="1"/>
    <col min="5642" max="5642" width="11.28515625" style="1" customWidth="1"/>
    <col min="5643" max="5643" width="9.85546875" style="1" bestFit="1" customWidth="1"/>
    <col min="5644" max="5644" width="12" style="1" customWidth="1"/>
    <col min="5645" max="5645" width="9.85546875" style="1" customWidth="1"/>
    <col min="5646" max="5646" width="11.85546875" style="1" customWidth="1"/>
    <col min="5647" max="5647" width="9.85546875" style="1" bestFit="1" customWidth="1"/>
    <col min="5648" max="5648" width="8.28515625" style="1" bestFit="1" customWidth="1"/>
    <col min="5649" max="5649" width="11.5703125" style="1" customWidth="1"/>
    <col min="5650" max="5650" width="10" style="1" customWidth="1"/>
    <col min="5651" max="5651" width="12.42578125" style="1" customWidth="1"/>
    <col min="5652" max="5652" width="11" style="1" customWidth="1"/>
    <col min="5653" max="5888" width="8.85546875" style="1"/>
    <col min="5889" max="5889" width="4.140625" style="1" customWidth="1"/>
    <col min="5890" max="5890" width="30.42578125" style="1" customWidth="1"/>
    <col min="5891" max="5891" width="6.7109375" style="1" customWidth="1"/>
    <col min="5892" max="5892" width="10.140625" style="1" customWidth="1"/>
    <col min="5893" max="5893" width="9.85546875" style="1" bestFit="1" customWidth="1"/>
    <col min="5894" max="5894" width="11.5703125" style="1" customWidth="1"/>
    <col min="5895" max="5895" width="9.85546875" style="1" bestFit="1" customWidth="1"/>
    <col min="5896" max="5896" width="11.42578125" style="1" customWidth="1"/>
    <col min="5897" max="5897" width="9.85546875" style="1" bestFit="1" customWidth="1"/>
    <col min="5898" max="5898" width="11.28515625" style="1" customWidth="1"/>
    <col min="5899" max="5899" width="9.85546875" style="1" bestFit="1" customWidth="1"/>
    <col min="5900" max="5900" width="12" style="1" customWidth="1"/>
    <col min="5901" max="5901" width="9.85546875" style="1" customWidth="1"/>
    <col min="5902" max="5902" width="11.85546875" style="1" customWidth="1"/>
    <col min="5903" max="5903" width="9.85546875" style="1" bestFit="1" customWidth="1"/>
    <col min="5904" max="5904" width="8.28515625" style="1" bestFit="1" customWidth="1"/>
    <col min="5905" max="5905" width="11.5703125" style="1" customWidth="1"/>
    <col min="5906" max="5906" width="10" style="1" customWidth="1"/>
    <col min="5907" max="5907" width="12.42578125" style="1" customWidth="1"/>
    <col min="5908" max="5908" width="11" style="1" customWidth="1"/>
    <col min="5909" max="6144" width="8.85546875" style="1"/>
    <col min="6145" max="6145" width="4.140625" style="1" customWidth="1"/>
    <col min="6146" max="6146" width="30.42578125" style="1" customWidth="1"/>
    <col min="6147" max="6147" width="6.7109375" style="1" customWidth="1"/>
    <col min="6148" max="6148" width="10.140625" style="1" customWidth="1"/>
    <col min="6149" max="6149" width="9.85546875" style="1" bestFit="1" customWidth="1"/>
    <col min="6150" max="6150" width="11.5703125" style="1" customWidth="1"/>
    <col min="6151" max="6151" width="9.85546875" style="1" bestFit="1" customWidth="1"/>
    <col min="6152" max="6152" width="11.42578125" style="1" customWidth="1"/>
    <col min="6153" max="6153" width="9.85546875" style="1" bestFit="1" customWidth="1"/>
    <col min="6154" max="6154" width="11.28515625" style="1" customWidth="1"/>
    <col min="6155" max="6155" width="9.85546875" style="1" bestFit="1" customWidth="1"/>
    <col min="6156" max="6156" width="12" style="1" customWidth="1"/>
    <col min="6157" max="6157" width="9.85546875" style="1" customWidth="1"/>
    <col min="6158" max="6158" width="11.85546875" style="1" customWidth="1"/>
    <col min="6159" max="6159" width="9.85546875" style="1" bestFit="1" customWidth="1"/>
    <col min="6160" max="6160" width="8.28515625" style="1" bestFit="1" customWidth="1"/>
    <col min="6161" max="6161" width="11.5703125" style="1" customWidth="1"/>
    <col min="6162" max="6162" width="10" style="1" customWidth="1"/>
    <col min="6163" max="6163" width="12.42578125" style="1" customWidth="1"/>
    <col min="6164" max="6164" width="11" style="1" customWidth="1"/>
    <col min="6165" max="6400" width="8.85546875" style="1"/>
    <col min="6401" max="6401" width="4.140625" style="1" customWidth="1"/>
    <col min="6402" max="6402" width="30.42578125" style="1" customWidth="1"/>
    <col min="6403" max="6403" width="6.7109375" style="1" customWidth="1"/>
    <col min="6404" max="6404" width="10.140625" style="1" customWidth="1"/>
    <col min="6405" max="6405" width="9.85546875" style="1" bestFit="1" customWidth="1"/>
    <col min="6406" max="6406" width="11.5703125" style="1" customWidth="1"/>
    <col min="6407" max="6407" width="9.85546875" style="1" bestFit="1" customWidth="1"/>
    <col min="6408" max="6408" width="11.42578125" style="1" customWidth="1"/>
    <col min="6409" max="6409" width="9.85546875" style="1" bestFit="1" customWidth="1"/>
    <col min="6410" max="6410" width="11.28515625" style="1" customWidth="1"/>
    <col min="6411" max="6411" width="9.85546875" style="1" bestFit="1" customWidth="1"/>
    <col min="6412" max="6412" width="12" style="1" customWidth="1"/>
    <col min="6413" max="6413" width="9.85546875" style="1" customWidth="1"/>
    <col min="6414" max="6414" width="11.85546875" style="1" customWidth="1"/>
    <col min="6415" max="6415" width="9.85546875" style="1" bestFit="1" customWidth="1"/>
    <col min="6416" max="6416" width="8.28515625" style="1" bestFit="1" customWidth="1"/>
    <col min="6417" max="6417" width="11.5703125" style="1" customWidth="1"/>
    <col min="6418" max="6418" width="10" style="1" customWidth="1"/>
    <col min="6419" max="6419" width="12.42578125" style="1" customWidth="1"/>
    <col min="6420" max="6420" width="11" style="1" customWidth="1"/>
    <col min="6421" max="6656" width="8.85546875" style="1"/>
    <col min="6657" max="6657" width="4.140625" style="1" customWidth="1"/>
    <col min="6658" max="6658" width="30.42578125" style="1" customWidth="1"/>
    <col min="6659" max="6659" width="6.7109375" style="1" customWidth="1"/>
    <col min="6660" max="6660" width="10.140625" style="1" customWidth="1"/>
    <col min="6661" max="6661" width="9.85546875" style="1" bestFit="1" customWidth="1"/>
    <col min="6662" max="6662" width="11.5703125" style="1" customWidth="1"/>
    <col min="6663" max="6663" width="9.85546875" style="1" bestFit="1" customWidth="1"/>
    <col min="6664" max="6664" width="11.42578125" style="1" customWidth="1"/>
    <col min="6665" max="6665" width="9.85546875" style="1" bestFit="1" customWidth="1"/>
    <col min="6666" max="6666" width="11.28515625" style="1" customWidth="1"/>
    <col min="6667" max="6667" width="9.85546875" style="1" bestFit="1" customWidth="1"/>
    <col min="6668" max="6668" width="12" style="1" customWidth="1"/>
    <col min="6669" max="6669" width="9.85546875" style="1" customWidth="1"/>
    <col min="6670" max="6670" width="11.85546875" style="1" customWidth="1"/>
    <col min="6671" max="6671" width="9.85546875" style="1" bestFit="1" customWidth="1"/>
    <col min="6672" max="6672" width="8.28515625" style="1" bestFit="1" customWidth="1"/>
    <col min="6673" max="6673" width="11.5703125" style="1" customWidth="1"/>
    <col min="6674" max="6674" width="10" style="1" customWidth="1"/>
    <col min="6675" max="6675" width="12.42578125" style="1" customWidth="1"/>
    <col min="6676" max="6676" width="11" style="1" customWidth="1"/>
    <col min="6677" max="6912" width="8.85546875" style="1"/>
    <col min="6913" max="6913" width="4.140625" style="1" customWidth="1"/>
    <col min="6914" max="6914" width="30.42578125" style="1" customWidth="1"/>
    <col min="6915" max="6915" width="6.7109375" style="1" customWidth="1"/>
    <col min="6916" max="6916" width="10.140625" style="1" customWidth="1"/>
    <col min="6917" max="6917" width="9.85546875" style="1" bestFit="1" customWidth="1"/>
    <col min="6918" max="6918" width="11.5703125" style="1" customWidth="1"/>
    <col min="6919" max="6919" width="9.85546875" style="1" bestFit="1" customWidth="1"/>
    <col min="6920" max="6920" width="11.42578125" style="1" customWidth="1"/>
    <col min="6921" max="6921" width="9.85546875" style="1" bestFit="1" customWidth="1"/>
    <col min="6922" max="6922" width="11.28515625" style="1" customWidth="1"/>
    <col min="6923" max="6923" width="9.85546875" style="1" bestFit="1" customWidth="1"/>
    <col min="6924" max="6924" width="12" style="1" customWidth="1"/>
    <col min="6925" max="6925" width="9.85546875" style="1" customWidth="1"/>
    <col min="6926" max="6926" width="11.85546875" style="1" customWidth="1"/>
    <col min="6927" max="6927" width="9.85546875" style="1" bestFit="1" customWidth="1"/>
    <col min="6928" max="6928" width="8.28515625" style="1" bestFit="1" customWidth="1"/>
    <col min="6929" max="6929" width="11.5703125" style="1" customWidth="1"/>
    <col min="6930" max="6930" width="10" style="1" customWidth="1"/>
    <col min="6931" max="6931" width="12.42578125" style="1" customWidth="1"/>
    <col min="6932" max="6932" width="11" style="1" customWidth="1"/>
    <col min="6933" max="7168" width="8.85546875" style="1"/>
    <col min="7169" max="7169" width="4.140625" style="1" customWidth="1"/>
    <col min="7170" max="7170" width="30.42578125" style="1" customWidth="1"/>
    <col min="7171" max="7171" width="6.7109375" style="1" customWidth="1"/>
    <col min="7172" max="7172" width="10.140625" style="1" customWidth="1"/>
    <col min="7173" max="7173" width="9.85546875" style="1" bestFit="1" customWidth="1"/>
    <col min="7174" max="7174" width="11.5703125" style="1" customWidth="1"/>
    <col min="7175" max="7175" width="9.85546875" style="1" bestFit="1" customWidth="1"/>
    <col min="7176" max="7176" width="11.42578125" style="1" customWidth="1"/>
    <col min="7177" max="7177" width="9.85546875" style="1" bestFit="1" customWidth="1"/>
    <col min="7178" max="7178" width="11.28515625" style="1" customWidth="1"/>
    <col min="7179" max="7179" width="9.85546875" style="1" bestFit="1" customWidth="1"/>
    <col min="7180" max="7180" width="12" style="1" customWidth="1"/>
    <col min="7181" max="7181" width="9.85546875" style="1" customWidth="1"/>
    <col min="7182" max="7182" width="11.85546875" style="1" customWidth="1"/>
    <col min="7183" max="7183" width="9.85546875" style="1" bestFit="1" customWidth="1"/>
    <col min="7184" max="7184" width="8.28515625" style="1" bestFit="1" customWidth="1"/>
    <col min="7185" max="7185" width="11.5703125" style="1" customWidth="1"/>
    <col min="7186" max="7186" width="10" style="1" customWidth="1"/>
    <col min="7187" max="7187" width="12.42578125" style="1" customWidth="1"/>
    <col min="7188" max="7188" width="11" style="1" customWidth="1"/>
    <col min="7189" max="7424" width="8.85546875" style="1"/>
    <col min="7425" max="7425" width="4.140625" style="1" customWidth="1"/>
    <col min="7426" max="7426" width="30.42578125" style="1" customWidth="1"/>
    <col min="7427" max="7427" width="6.7109375" style="1" customWidth="1"/>
    <col min="7428" max="7428" width="10.140625" style="1" customWidth="1"/>
    <col min="7429" max="7429" width="9.85546875" style="1" bestFit="1" customWidth="1"/>
    <col min="7430" max="7430" width="11.5703125" style="1" customWidth="1"/>
    <col min="7431" max="7431" width="9.85546875" style="1" bestFit="1" customWidth="1"/>
    <col min="7432" max="7432" width="11.42578125" style="1" customWidth="1"/>
    <col min="7433" max="7433" width="9.85546875" style="1" bestFit="1" customWidth="1"/>
    <col min="7434" max="7434" width="11.28515625" style="1" customWidth="1"/>
    <col min="7435" max="7435" width="9.85546875" style="1" bestFit="1" customWidth="1"/>
    <col min="7436" max="7436" width="12" style="1" customWidth="1"/>
    <col min="7437" max="7437" width="9.85546875" style="1" customWidth="1"/>
    <col min="7438" max="7438" width="11.85546875" style="1" customWidth="1"/>
    <col min="7439" max="7439" width="9.85546875" style="1" bestFit="1" customWidth="1"/>
    <col min="7440" max="7440" width="8.28515625" style="1" bestFit="1" customWidth="1"/>
    <col min="7441" max="7441" width="11.5703125" style="1" customWidth="1"/>
    <col min="7442" max="7442" width="10" style="1" customWidth="1"/>
    <col min="7443" max="7443" width="12.42578125" style="1" customWidth="1"/>
    <col min="7444" max="7444" width="11" style="1" customWidth="1"/>
    <col min="7445" max="7680" width="8.85546875" style="1"/>
    <col min="7681" max="7681" width="4.140625" style="1" customWidth="1"/>
    <col min="7682" max="7682" width="30.42578125" style="1" customWidth="1"/>
    <col min="7683" max="7683" width="6.7109375" style="1" customWidth="1"/>
    <col min="7684" max="7684" width="10.140625" style="1" customWidth="1"/>
    <col min="7685" max="7685" width="9.85546875" style="1" bestFit="1" customWidth="1"/>
    <col min="7686" max="7686" width="11.5703125" style="1" customWidth="1"/>
    <col min="7687" max="7687" width="9.85546875" style="1" bestFit="1" customWidth="1"/>
    <col min="7688" max="7688" width="11.42578125" style="1" customWidth="1"/>
    <col min="7689" max="7689" width="9.85546875" style="1" bestFit="1" customWidth="1"/>
    <col min="7690" max="7690" width="11.28515625" style="1" customWidth="1"/>
    <col min="7691" max="7691" width="9.85546875" style="1" bestFit="1" customWidth="1"/>
    <col min="7692" max="7692" width="12" style="1" customWidth="1"/>
    <col min="7693" max="7693" width="9.85546875" style="1" customWidth="1"/>
    <col min="7694" max="7694" width="11.85546875" style="1" customWidth="1"/>
    <col min="7695" max="7695" width="9.85546875" style="1" bestFit="1" customWidth="1"/>
    <col min="7696" max="7696" width="8.28515625" style="1" bestFit="1" customWidth="1"/>
    <col min="7697" max="7697" width="11.5703125" style="1" customWidth="1"/>
    <col min="7698" max="7698" width="10" style="1" customWidth="1"/>
    <col min="7699" max="7699" width="12.42578125" style="1" customWidth="1"/>
    <col min="7700" max="7700" width="11" style="1" customWidth="1"/>
    <col min="7701" max="7936" width="8.85546875" style="1"/>
    <col min="7937" max="7937" width="4.140625" style="1" customWidth="1"/>
    <col min="7938" max="7938" width="30.42578125" style="1" customWidth="1"/>
    <col min="7939" max="7939" width="6.7109375" style="1" customWidth="1"/>
    <col min="7940" max="7940" width="10.140625" style="1" customWidth="1"/>
    <col min="7941" max="7941" width="9.85546875" style="1" bestFit="1" customWidth="1"/>
    <col min="7942" max="7942" width="11.5703125" style="1" customWidth="1"/>
    <col min="7943" max="7943" width="9.85546875" style="1" bestFit="1" customWidth="1"/>
    <col min="7944" max="7944" width="11.42578125" style="1" customWidth="1"/>
    <col min="7945" max="7945" width="9.85546875" style="1" bestFit="1" customWidth="1"/>
    <col min="7946" max="7946" width="11.28515625" style="1" customWidth="1"/>
    <col min="7947" max="7947" width="9.85546875" style="1" bestFit="1" customWidth="1"/>
    <col min="7948" max="7948" width="12" style="1" customWidth="1"/>
    <col min="7949" max="7949" width="9.85546875" style="1" customWidth="1"/>
    <col min="7950" max="7950" width="11.85546875" style="1" customWidth="1"/>
    <col min="7951" max="7951" width="9.85546875" style="1" bestFit="1" customWidth="1"/>
    <col min="7952" max="7952" width="8.28515625" style="1" bestFit="1" customWidth="1"/>
    <col min="7953" max="7953" width="11.5703125" style="1" customWidth="1"/>
    <col min="7954" max="7954" width="10" style="1" customWidth="1"/>
    <col min="7955" max="7955" width="12.42578125" style="1" customWidth="1"/>
    <col min="7956" max="7956" width="11" style="1" customWidth="1"/>
    <col min="7957" max="8192" width="8.85546875" style="1"/>
    <col min="8193" max="8193" width="4.140625" style="1" customWidth="1"/>
    <col min="8194" max="8194" width="30.42578125" style="1" customWidth="1"/>
    <col min="8195" max="8195" width="6.7109375" style="1" customWidth="1"/>
    <col min="8196" max="8196" width="10.140625" style="1" customWidth="1"/>
    <col min="8197" max="8197" width="9.85546875" style="1" bestFit="1" customWidth="1"/>
    <col min="8198" max="8198" width="11.5703125" style="1" customWidth="1"/>
    <col min="8199" max="8199" width="9.85546875" style="1" bestFit="1" customWidth="1"/>
    <col min="8200" max="8200" width="11.42578125" style="1" customWidth="1"/>
    <col min="8201" max="8201" width="9.85546875" style="1" bestFit="1" customWidth="1"/>
    <col min="8202" max="8202" width="11.28515625" style="1" customWidth="1"/>
    <col min="8203" max="8203" width="9.85546875" style="1" bestFit="1" customWidth="1"/>
    <col min="8204" max="8204" width="12" style="1" customWidth="1"/>
    <col min="8205" max="8205" width="9.85546875" style="1" customWidth="1"/>
    <col min="8206" max="8206" width="11.85546875" style="1" customWidth="1"/>
    <col min="8207" max="8207" width="9.85546875" style="1" bestFit="1" customWidth="1"/>
    <col min="8208" max="8208" width="8.28515625" style="1" bestFit="1" customWidth="1"/>
    <col min="8209" max="8209" width="11.5703125" style="1" customWidth="1"/>
    <col min="8210" max="8210" width="10" style="1" customWidth="1"/>
    <col min="8211" max="8211" width="12.42578125" style="1" customWidth="1"/>
    <col min="8212" max="8212" width="11" style="1" customWidth="1"/>
    <col min="8213" max="8448" width="8.85546875" style="1"/>
    <col min="8449" max="8449" width="4.140625" style="1" customWidth="1"/>
    <col min="8450" max="8450" width="30.42578125" style="1" customWidth="1"/>
    <col min="8451" max="8451" width="6.7109375" style="1" customWidth="1"/>
    <col min="8452" max="8452" width="10.140625" style="1" customWidth="1"/>
    <col min="8453" max="8453" width="9.85546875" style="1" bestFit="1" customWidth="1"/>
    <col min="8454" max="8454" width="11.5703125" style="1" customWidth="1"/>
    <col min="8455" max="8455" width="9.85546875" style="1" bestFit="1" customWidth="1"/>
    <col min="8456" max="8456" width="11.42578125" style="1" customWidth="1"/>
    <col min="8457" max="8457" width="9.85546875" style="1" bestFit="1" customWidth="1"/>
    <col min="8458" max="8458" width="11.28515625" style="1" customWidth="1"/>
    <col min="8459" max="8459" width="9.85546875" style="1" bestFit="1" customWidth="1"/>
    <col min="8460" max="8460" width="12" style="1" customWidth="1"/>
    <col min="8461" max="8461" width="9.85546875" style="1" customWidth="1"/>
    <col min="8462" max="8462" width="11.85546875" style="1" customWidth="1"/>
    <col min="8463" max="8463" width="9.85546875" style="1" bestFit="1" customWidth="1"/>
    <col min="8464" max="8464" width="8.28515625" style="1" bestFit="1" customWidth="1"/>
    <col min="8465" max="8465" width="11.5703125" style="1" customWidth="1"/>
    <col min="8466" max="8466" width="10" style="1" customWidth="1"/>
    <col min="8467" max="8467" width="12.42578125" style="1" customWidth="1"/>
    <col min="8468" max="8468" width="11" style="1" customWidth="1"/>
    <col min="8469" max="8704" width="8.85546875" style="1"/>
    <col min="8705" max="8705" width="4.140625" style="1" customWidth="1"/>
    <col min="8706" max="8706" width="30.42578125" style="1" customWidth="1"/>
    <col min="8707" max="8707" width="6.7109375" style="1" customWidth="1"/>
    <col min="8708" max="8708" width="10.140625" style="1" customWidth="1"/>
    <col min="8709" max="8709" width="9.85546875" style="1" bestFit="1" customWidth="1"/>
    <col min="8710" max="8710" width="11.5703125" style="1" customWidth="1"/>
    <col min="8711" max="8711" width="9.85546875" style="1" bestFit="1" customWidth="1"/>
    <col min="8712" max="8712" width="11.42578125" style="1" customWidth="1"/>
    <col min="8713" max="8713" width="9.85546875" style="1" bestFit="1" customWidth="1"/>
    <col min="8714" max="8714" width="11.28515625" style="1" customWidth="1"/>
    <col min="8715" max="8715" width="9.85546875" style="1" bestFit="1" customWidth="1"/>
    <col min="8716" max="8716" width="12" style="1" customWidth="1"/>
    <col min="8717" max="8717" width="9.85546875" style="1" customWidth="1"/>
    <col min="8718" max="8718" width="11.85546875" style="1" customWidth="1"/>
    <col min="8719" max="8719" width="9.85546875" style="1" bestFit="1" customWidth="1"/>
    <col min="8720" max="8720" width="8.28515625" style="1" bestFit="1" customWidth="1"/>
    <col min="8721" max="8721" width="11.5703125" style="1" customWidth="1"/>
    <col min="8722" max="8722" width="10" style="1" customWidth="1"/>
    <col min="8723" max="8723" width="12.42578125" style="1" customWidth="1"/>
    <col min="8724" max="8724" width="11" style="1" customWidth="1"/>
    <col min="8725" max="8960" width="8.85546875" style="1"/>
    <col min="8961" max="8961" width="4.140625" style="1" customWidth="1"/>
    <col min="8962" max="8962" width="30.42578125" style="1" customWidth="1"/>
    <col min="8963" max="8963" width="6.7109375" style="1" customWidth="1"/>
    <col min="8964" max="8964" width="10.140625" style="1" customWidth="1"/>
    <col min="8965" max="8965" width="9.85546875" style="1" bestFit="1" customWidth="1"/>
    <col min="8966" max="8966" width="11.5703125" style="1" customWidth="1"/>
    <col min="8967" max="8967" width="9.85546875" style="1" bestFit="1" customWidth="1"/>
    <col min="8968" max="8968" width="11.42578125" style="1" customWidth="1"/>
    <col min="8969" max="8969" width="9.85546875" style="1" bestFit="1" customWidth="1"/>
    <col min="8970" max="8970" width="11.28515625" style="1" customWidth="1"/>
    <col min="8971" max="8971" width="9.85546875" style="1" bestFit="1" customWidth="1"/>
    <col min="8972" max="8972" width="12" style="1" customWidth="1"/>
    <col min="8973" max="8973" width="9.85546875" style="1" customWidth="1"/>
    <col min="8974" max="8974" width="11.85546875" style="1" customWidth="1"/>
    <col min="8975" max="8975" width="9.85546875" style="1" bestFit="1" customWidth="1"/>
    <col min="8976" max="8976" width="8.28515625" style="1" bestFit="1" customWidth="1"/>
    <col min="8977" max="8977" width="11.5703125" style="1" customWidth="1"/>
    <col min="8978" max="8978" width="10" style="1" customWidth="1"/>
    <col min="8979" max="8979" width="12.42578125" style="1" customWidth="1"/>
    <col min="8980" max="8980" width="11" style="1" customWidth="1"/>
    <col min="8981" max="9216" width="8.85546875" style="1"/>
    <col min="9217" max="9217" width="4.140625" style="1" customWidth="1"/>
    <col min="9218" max="9218" width="30.42578125" style="1" customWidth="1"/>
    <col min="9219" max="9219" width="6.7109375" style="1" customWidth="1"/>
    <col min="9220" max="9220" width="10.140625" style="1" customWidth="1"/>
    <col min="9221" max="9221" width="9.85546875" style="1" bestFit="1" customWidth="1"/>
    <col min="9222" max="9222" width="11.5703125" style="1" customWidth="1"/>
    <col min="9223" max="9223" width="9.85546875" style="1" bestFit="1" customWidth="1"/>
    <col min="9224" max="9224" width="11.42578125" style="1" customWidth="1"/>
    <col min="9225" max="9225" width="9.85546875" style="1" bestFit="1" customWidth="1"/>
    <col min="9226" max="9226" width="11.28515625" style="1" customWidth="1"/>
    <col min="9227" max="9227" width="9.85546875" style="1" bestFit="1" customWidth="1"/>
    <col min="9228" max="9228" width="12" style="1" customWidth="1"/>
    <col min="9229" max="9229" width="9.85546875" style="1" customWidth="1"/>
    <col min="9230" max="9230" width="11.85546875" style="1" customWidth="1"/>
    <col min="9231" max="9231" width="9.85546875" style="1" bestFit="1" customWidth="1"/>
    <col min="9232" max="9232" width="8.28515625" style="1" bestFit="1" customWidth="1"/>
    <col min="9233" max="9233" width="11.5703125" style="1" customWidth="1"/>
    <col min="9234" max="9234" width="10" style="1" customWidth="1"/>
    <col min="9235" max="9235" width="12.42578125" style="1" customWidth="1"/>
    <col min="9236" max="9236" width="11" style="1" customWidth="1"/>
    <col min="9237" max="9472" width="8.85546875" style="1"/>
    <col min="9473" max="9473" width="4.140625" style="1" customWidth="1"/>
    <col min="9474" max="9474" width="30.42578125" style="1" customWidth="1"/>
    <col min="9475" max="9475" width="6.7109375" style="1" customWidth="1"/>
    <col min="9476" max="9476" width="10.140625" style="1" customWidth="1"/>
    <col min="9477" max="9477" width="9.85546875" style="1" bestFit="1" customWidth="1"/>
    <col min="9478" max="9478" width="11.5703125" style="1" customWidth="1"/>
    <col min="9479" max="9479" width="9.85546875" style="1" bestFit="1" customWidth="1"/>
    <col min="9480" max="9480" width="11.42578125" style="1" customWidth="1"/>
    <col min="9481" max="9481" width="9.85546875" style="1" bestFit="1" customWidth="1"/>
    <col min="9482" max="9482" width="11.28515625" style="1" customWidth="1"/>
    <col min="9483" max="9483" width="9.85546875" style="1" bestFit="1" customWidth="1"/>
    <col min="9484" max="9484" width="12" style="1" customWidth="1"/>
    <col min="9485" max="9485" width="9.85546875" style="1" customWidth="1"/>
    <col min="9486" max="9486" width="11.85546875" style="1" customWidth="1"/>
    <col min="9487" max="9487" width="9.85546875" style="1" bestFit="1" customWidth="1"/>
    <col min="9488" max="9488" width="8.28515625" style="1" bestFit="1" customWidth="1"/>
    <col min="9489" max="9489" width="11.5703125" style="1" customWidth="1"/>
    <col min="9490" max="9490" width="10" style="1" customWidth="1"/>
    <col min="9491" max="9491" width="12.42578125" style="1" customWidth="1"/>
    <col min="9492" max="9492" width="11" style="1" customWidth="1"/>
    <col min="9493" max="9728" width="8.85546875" style="1"/>
    <col min="9729" max="9729" width="4.140625" style="1" customWidth="1"/>
    <col min="9730" max="9730" width="30.42578125" style="1" customWidth="1"/>
    <col min="9731" max="9731" width="6.7109375" style="1" customWidth="1"/>
    <col min="9732" max="9732" width="10.140625" style="1" customWidth="1"/>
    <col min="9733" max="9733" width="9.85546875" style="1" bestFit="1" customWidth="1"/>
    <col min="9734" max="9734" width="11.5703125" style="1" customWidth="1"/>
    <col min="9735" max="9735" width="9.85546875" style="1" bestFit="1" customWidth="1"/>
    <col min="9736" max="9736" width="11.42578125" style="1" customWidth="1"/>
    <col min="9737" max="9737" width="9.85546875" style="1" bestFit="1" customWidth="1"/>
    <col min="9738" max="9738" width="11.28515625" style="1" customWidth="1"/>
    <col min="9739" max="9739" width="9.85546875" style="1" bestFit="1" customWidth="1"/>
    <col min="9740" max="9740" width="12" style="1" customWidth="1"/>
    <col min="9741" max="9741" width="9.85546875" style="1" customWidth="1"/>
    <col min="9742" max="9742" width="11.85546875" style="1" customWidth="1"/>
    <col min="9743" max="9743" width="9.85546875" style="1" bestFit="1" customWidth="1"/>
    <col min="9744" max="9744" width="8.28515625" style="1" bestFit="1" customWidth="1"/>
    <col min="9745" max="9745" width="11.5703125" style="1" customWidth="1"/>
    <col min="9746" max="9746" width="10" style="1" customWidth="1"/>
    <col min="9747" max="9747" width="12.42578125" style="1" customWidth="1"/>
    <col min="9748" max="9748" width="11" style="1" customWidth="1"/>
    <col min="9749" max="9984" width="8.85546875" style="1"/>
    <col min="9985" max="9985" width="4.140625" style="1" customWidth="1"/>
    <col min="9986" max="9986" width="30.42578125" style="1" customWidth="1"/>
    <col min="9987" max="9987" width="6.7109375" style="1" customWidth="1"/>
    <col min="9988" max="9988" width="10.140625" style="1" customWidth="1"/>
    <col min="9989" max="9989" width="9.85546875" style="1" bestFit="1" customWidth="1"/>
    <col min="9990" max="9990" width="11.5703125" style="1" customWidth="1"/>
    <col min="9991" max="9991" width="9.85546875" style="1" bestFit="1" customWidth="1"/>
    <col min="9992" max="9992" width="11.42578125" style="1" customWidth="1"/>
    <col min="9993" max="9993" width="9.85546875" style="1" bestFit="1" customWidth="1"/>
    <col min="9994" max="9994" width="11.28515625" style="1" customWidth="1"/>
    <col min="9995" max="9995" width="9.85546875" style="1" bestFit="1" customWidth="1"/>
    <col min="9996" max="9996" width="12" style="1" customWidth="1"/>
    <col min="9997" max="9997" width="9.85546875" style="1" customWidth="1"/>
    <col min="9998" max="9998" width="11.85546875" style="1" customWidth="1"/>
    <col min="9999" max="9999" width="9.85546875" style="1" bestFit="1" customWidth="1"/>
    <col min="10000" max="10000" width="8.28515625" style="1" bestFit="1" customWidth="1"/>
    <col min="10001" max="10001" width="11.5703125" style="1" customWidth="1"/>
    <col min="10002" max="10002" width="10" style="1" customWidth="1"/>
    <col min="10003" max="10003" width="12.42578125" style="1" customWidth="1"/>
    <col min="10004" max="10004" width="11" style="1" customWidth="1"/>
    <col min="10005" max="10240" width="8.85546875" style="1"/>
    <col min="10241" max="10241" width="4.140625" style="1" customWidth="1"/>
    <col min="10242" max="10242" width="30.42578125" style="1" customWidth="1"/>
    <col min="10243" max="10243" width="6.7109375" style="1" customWidth="1"/>
    <col min="10244" max="10244" width="10.140625" style="1" customWidth="1"/>
    <col min="10245" max="10245" width="9.85546875" style="1" bestFit="1" customWidth="1"/>
    <col min="10246" max="10246" width="11.5703125" style="1" customWidth="1"/>
    <col min="10247" max="10247" width="9.85546875" style="1" bestFit="1" customWidth="1"/>
    <col min="10248" max="10248" width="11.42578125" style="1" customWidth="1"/>
    <col min="10249" max="10249" width="9.85546875" style="1" bestFit="1" customWidth="1"/>
    <col min="10250" max="10250" width="11.28515625" style="1" customWidth="1"/>
    <col min="10251" max="10251" width="9.85546875" style="1" bestFit="1" customWidth="1"/>
    <col min="10252" max="10252" width="12" style="1" customWidth="1"/>
    <col min="10253" max="10253" width="9.85546875" style="1" customWidth="1"/>
    <col min="10254" max="10254" width="11.85546875" style="1" customWidth="1"/>
    <col min="10255" max="10255" width="9.85546875" style="1" bestFit="1" customWidth="1"/>
    <col min="10256" max="10256" width="8.28515625" style="1" bestFit="1" customWidth="1"/>
    <col min="10257" max="10257" width="11.5703125" style="1" customWidth="1"/>
    <col min="10258" max="10258" width="10" style="1" customWidth="1"/>
    <col min="10259" max="10259" width="12.42578125" style="1" customWidth="1"/>
    <col min="10260" max="10260" width="11" style="1" customWidth="1"/>
    <col min="10261" max="10496" width="8.85546875" style="1"/>
    <col min="10497" max="10497" width="4.140625" style="1" customWidth="1"/>
    <col min="10498" max="10498" width="30.42578125" style="1" customWidth="1"/>
    <col min="10499" max="10499" width="6.7109375" style="1" customWidth="1"/>
    <col min="10500" max="10500" width="10.140625" style="1" customWidth="1"/>
    <col min="10501" max="10501" width="9.85546875" style="1" bestFit="1" customWidth="1"/>
    <col min="10502" max="10502" width="11.5703125" style="1" customWidth="1"/>
    <col min="10503" max="10503" width="9.85546875" style="1" bestFit="1" customWidth="1"/>
    <col min="10504" max="10504" width="11.42578125" style="1" customWidth="1"/>
    <col min="10505" max="10505" width="9.85546875" style="1" bestFit="1" customWidth="1"/>
    <col min="10506" max="10506" width="11.28515625" style="1" customWidth="1"/>
    <col min="10507" max="10507" width="9.85546875" style="1" bestFit="1" customWidth="1"/>
    <col min="10508" max="10508" width="12" style="1" customWidth="1"/>
    <col min="10509" max="10509" width="9.85546875" style="1" customWidth="1"/>
    <col min="10510" max="10510" width="11.85546875" style="1" customWidth="1"/>
    <col min="10511" max="10511" width="9.85546875" style="1" bestFit="1" customWidth="1"/>
    <col min="10512" max="10512" width="8.28515625" style="1" bestFit="1" customWidth="1"/>
    <col min="10513" max="10513" width="11.5703125" style="1" customWidth="1"/>
    <col min="10514" max="10514" width="10" style="1" customWidth="1"/>
    <col min="10515" max="10515" width="12.42578125" style="1" customWidth="1"/>
    <col min="10516" max="10516" width="11" style="1" customWidth="1"/>
    <col min="10517" max="10752" width="8.85546875" style="1"/>
    <col min="10753" max="10753" width="4.140625" style="1" customWidth="1"/>
    <col min="10754" max="10754" width="30.42578125" style="1" customWidth="1"/>
    <col min="10755" max="10755" width="6.7109375" style="1" customWidth="1"/>
    <col min="10756" max="10756" width="10.140625" style="1" customWidth="1"/>
    <col min="10757" max="10757" width="9.85546875" style="1" bestFit="1" customWidth="1"/>
    <col min="10758" max="10758" width="11.5703125" style="1" customWidth="1"/>
    <col min="10759" max="10759" width="9.85546875" style="1" bestFit="1" customWidth="1"/>
    <col min="10760" max="10760" width="11.42578125" style="1" customWidth="1"/>
    <col min="10761" max="10761" width="9.85546875" style="1" bestFit="1" customWidth="1"/>
    <col min="10762" max="10762" width="11.28515625" style="1" customWidth="1"/>
    <col min="10763" max="10763" width="9.85546875" style="1" bestFit="1" customWidth="1"/>
    <col min="10764" max="10764" width="12" style="1" customWidth="1"/>
    <col min="10765" max="10765" width="9.85546875" style="1" customWidth="1"/>
    <col min="10766" max="10766" width="11.85546875" style="1" customWidth="1"/>
    <col min="10767" max="10767" width="9.85546875" style="1" bestFit="1" customWidth="1"/>
    <col min="10768" max="10768" width="8.28515625" style="1" bestFit="1" customWidth="1"/>
    <col min="10769" max="10769" width="11.5703125" style="1" customWidth="1"/>
    <col min="10770" max="10770" width="10" style="1" customWidth="1"/>
    <col min="10771" max="10771" width="12.42578125" style="1" customWidth="1"/>
    <col min="10772" max="10772" width="11" style="1" customWidth="1"/>
    <col min="10773" max="11008" width="8.85546875" style="1"/>
    <col min="11009" max="11009" width="4.140625" style="1" customWidth="1"/>
    <col min="11010" max="11010" width="30.42578125" style="1" customWidth="1"/>
    <col min="11011" max="11011" width="6.7109375" style="1" customWidth="1"/>
    <col min="11012" max="11012" width="10.140625" style="1" customWidth="1"/>
    <col min="11013" max="11013" width="9.85546875" style="1" bestFit="1" customWidth="1"/>
    <col min="11014" max="11014" width="11.5703125" style="1" customWidth="1"/>
    <col min="11015" max="11015" width="9.85546875" style="1" bestFit="1" customWidth="1"/>
    <col min="11016" max="11016" width="11.42578125" style="1" customWidth="1"/>
    <col min="11017" max="11017" width="9.85546875" style="1" bestFit="1" customWidth="1"/>
    <col min="11018" max="11018" width="11.28515625" style="1" customWidth="1"/>
    <col min="11019" max="11019" width="9.85546875" style="1" bestFit="1" customWidth="1"/>
    <col min="11020" max="11020" width="12" style="1" customWidth="1"/>
    <col min="11021" max="11021" width="9.85546875" style="1" customWidth="1"/>
    <col min="11022" max="11022" width="11.85546875" style="1" customWidth="1"/>
    <col min="11023" max="11023" width="9.85546875" style="1" bestFit="1" customWidth="1"/>
    <col min="11024" max="11024" width="8.28515625" style="1" bestFit="1" customWidth="1"/>
    <col min="11025" max="11025" width="11.5703125" style="1" customWidth="1"/>
    <col min="11026" max="11026" width="10" style="1" customWidth="1"/>
    <col min="11027" max="11027" width="12.42578125" style="1" customWidth="1"/>
    <col min="11028" max="11028" width="11" style="1" customWidth="1"/>
    <col min="11029" max="11264" width="8.85546875" style="1"/>
    <col min="11265" max="11265" width="4.140625" style="1" customWidth="1"/>
    <col min="11266" max="11266" width="30.42578125" style="1" customWidth="1"/>
    <col min="11267" max="11267" width="6.7109375" style="1" customWidth="1"/>
    <col min="11268" max="11268" width="10.140625" style="1" customWidth="1"/>
    <col min="11269" max="11269" width="9.85546875" style="1" bestFit="1" customWidth="1"/>
    <col min="11270" max="11270" width="11.5703125" style="1" customWidth="1"/>
    <col min="11271" max="11271" width="9.85546875" style="1" bestFit="1" customWidth="1"/>
    <col min="11272" max="11272" width="11.42578125" style="1" customWidth="1"/>
    <col min="11273" max="11273" width="9.85546875" style="1" bestFit="1" customWidth="1"/>
    <col min="11274" max="11274" width="11.28515625" style="1" customWidth="1"/>
    <col min="11275" max="11275" width="9.85546875" style="1" bestFit="1" customWidth="1"/>
    <col min="11276" max="11276" width="12" style="1" customWidth="1"/>
    <col min="11277" max="11277" width="9.85546875" style="1" customWidth="1"/>
    <col min="11278" max="11278" width="11.85546875" style="1" customWidth="1"/>
    <col min="11279" max="11279" width="9.85546875" style="1" bestFit="1" customWidth="1"/>
    <col min="11280" max="11280" width="8.28515625" style="1" bestFit="1" customWidth="1"/>
    <col min="11281" max="11281" width="11.5703125" style="1" customWidth="1"/>
    <col min="11282" max="11282" width="10" style="1" customWidth="1"/>
    <col min="11283" max="11283" width="12.42578125" style="1" customWidth="1"/>
    <col min="11284" max="11284" width="11" style="1" customWidth="1"/>
    <col min="11285" max="11520" width="8.85546875" style="1"/>
    <col min="11521" max="11521" width="4.140625" style="1" customWidth="1"/>
    <col min="11522" max="11522" width="30.42578125" style="1" customWidth="1"/>
    <col min="11523" max="11523" width="6.7109375" style="1" customWidth="1"/>
    <col min="11524" max="11524" width="10.140625" style="1" customWidth="1"/>
    <col min="11525" max="11525" width="9.85546875" style="1" bestFit="1" customWidth="1"/>
    <col min="11526" max="11526" width="11.5703125" style="1" customWidth="1"/>
    <col min="11527" max="11527" width="9.85546875" style="1" bestFit="1" customWidth="1"/>
    <col min="11528" max="11528" width="11.42578125" style="1" customWidth="1"/>
    <col min="11529" max="11529" width="9.85546875" style="1" bestFit="1" customWidth="1"/>
    <col min="11530" max="11530" width="11.28515625" style="1" customWidth="1"/>
    <col min="11531" max="11531" width="9.85546875" style="1" bestFit="1" customWidth="1"/>
    <col min="11532" max="11532" width="12" style="1" customWidth="1"/>
    <col min="11533" max="11533" width="9.85546875" style="1" customWidth="1"/>
    <col min="11534" max="11534" width="11.85546875" style="1" customWidth="1"/>
    <col min="11535" max="11535" width="9.85546875" style="1" bestFit="1" customWidth="1"/>
    <col min="11536" max="11536" width="8.28515625" style="1" bestFit="1" customWidth="1"/>
    <col min="11537" max="11537" width="11.5703125" style="1" customWidth="1"/>
    <col min="11538" max="11538" width="10" style="1" customWidth="1"/>
    <col min="11539" max="11539" width="12.42578125" style="1" customWidth="1"/>
    <col min="11540" max="11540" width="11" style="1" customWidth="1"/>
    <col min="11541" max="11776" width="8.85546875" style="1"/>
    <col min="11777" max="11777" width="4.140625" style="1" customWidth="1"/>
    <col min="11778" max="11778" width="30.42578125" style="1" customWidth="1"/>
    <col min="11779" max="11779" width="6.7109375" style="1" customWidth="1"/>
    <col min="11780" max="11780" width="10.140625" style="1" customWidth="1"/>
    <col min="11781" max="11781" width="9.85546875" style="1" bestFit="1" customWidth="1"/>
    <col min="11782" max="11782" width="11.5703125" style="1" customWidth="1"/>
    <col min="11783" max="11783" width="9.85546875" style="1" bestFit="1" customWidth="1"/>
    <col min="11784" max="11784" width="11.42578125" style="1" customWidth="1"/>
    <col min="11785" max="11785" width="9.85546875" style="1" bestFit="1" customWidth="1"/>
    <col min="11786" max="11786" width="11.28515625" style="1" customWidth="1"/>
    <col min="11787" max="11787" width="9.85546875" style="1" bestFit="1" customWidth="1"/>
    <col min="11788" max="11788" width="12" style="1" customWidth="1"/>
    <col min="11789" max="11789" width="9.85546875" style="1" customWidth="1"/>
    <col min="11790" max="11790" width="11.85546875" style="1" customWidth="1"/>
    <col min="11791" max="11791" width="9.85546875" style="1" bestFit="1" customWidth="1"/>
    <col min="11792" max="11792" width="8.28515625" style="1" bestFit="1" customWidth="1"/>
    <col min="11793" max="11793" width="11.5703125" style="1" customWidth="1"/>
    <col min="11794" max="11794" width="10" style="1" customWidth="1"/>
    <col min="11795" max="11795" width="12.42578125" style="1" customWidth="1"/>
    <col min="11796" max="11796" width="11" style="1" customWidth="1"/>
    <col min="11797" max="12032" width="8.85546875" style="1"/>
    <col min="12033" max="12033" width="4.140625" style="1" customWidth="1"/>
    <col min="12034" max="12034" width="30.42578125" style="1" customWidth="1"/>
    <col min="12035" max="12035" width="6.7109375" style="1" customWidth="1"/>
    <col min="12036" max="12036" width="10.140625" style="1" customWidth="1"/>
    <col min="12037" max="12037" width="9.85546875" style="1" bestFit="1" customWidth="1"/>
    <col min="12038" max="12038" width="11.5703125" style="1" customWidth="1"/>
    <col min="12039" max="12039" width="9.85546875" style="1" bestFit="1" customWidth="1"/>
    <col min="12040" max="12040" width="11.42578125" style="1" customWidth="1"/>
    <col min="12041" max="12041" width="9.85546875" style="1" bestFit="1" customWidth="1"/>
    <col min="12042" max="12042" width="11.28515625" style="1" customWidth="1"/>
    <col min="12043" max="12043" width="9.85546875" style="1" bestFit="1" customWidth="1"/>
    <col min="12044" max="12044" width="12" style="1" customWidth="1"/>
    <col min="12045" max="12045" width="9.85546875" style="1" customWidth="1"/>
    <col min="12046" max="12046" width="11.85546875" style="1" customWidth="1"/>
    <col min="12047" max="12047" width="9.85546875" style="1" bestFit="1" customWidth="1"/>
    <col min="12048" max="12048" width="8.28515625" style="1" bestFit="1" customWidth="1"/>
    <col min="12049" max="12049" width="11.5703125" style="1" customWidth="1"/>
    <col min="12050" max="12050" width="10" style="1" customWidth="1"/>
    <col min="12051" max="12051" width="12.42578125" style="1" customWidth="1"/>
    <col min="12052" max="12052" width="11" style="1" customWidth="1"/>
    <col min="12053" max="12288" width="8.85546875" style="1"/>
    <col min="12289" max="12289" width="4.140625" style="1" customWidth="1"/>
    <col min="12290" max="12290" width="30.42578125" style="1" customWidth="1"/>
    <col min="12291" max="12291" width="6.7109375" style="1" customWidth="1"/>
    <col min="12292" max="12292" width="10.140625" style="1" customWidth="1"/>
    <col min="12293" max="12293" width="9.85546875" style="1" bestFit="1" customWidth="1"/>
    <col min="12294" max="12294" width="11.5703125" style="1" customWidth="1"/>
    <col min="12295" max="12295" width="9.85546875" style="1" bestFit="1" customWidth="1"/>
    <col min="12296" max="12296" width="11.42578125" style="1" customWidth="1"/>
    <col min="12297" max="12297" width="9.85546875" style="1" bestFit="1" customWidth="1"/>
    <col min="12298" max="12298" width="11.28515625" style="1" customWidth="1"/>
    <col min="12299" max="12299" width="9.85546875" style="1" bestFit="1" customWidth="1"/>
    <col min="12300" max="12300" width="12" style="1" customWidth="1"/>
    <col min="12301" max="12301" width="9.85546875" style="1" customWidth="1"/>
    <col min="12302" max="12302" width="11.85546875" style="1" customWidth="1"/>
    <col min="12303" max="12303" width="9.85546875" style="1" bestFit="1" customWidth="1"/>
    <col min="12304" max="12304" width="8.28515625" style="1" bestFit="1" customWidth="1"/>
    <col min="12305" max="12305" width="11.5703125" style="1" customWidth="1"/>
    <col min="12306" max="12306" width="10" style="1" customWidth="1"/>
    <col min="12307" max="12307" width="12.42578125" style="1" customWidth="1"/>
    <col min="12308" max="12308" width="11" style="1" customWidth="1"/>
    <col min="12309" max="12544" width="8.85546875" style="1"/>
    <col min="12545" max="12545" width="4.140625" style="1" customWidth="1"/>
    <col min="12546" max="12546" width="30.42578125" style="1" customWidth="1"/>
    <col min="12547" max="12547" width="6.7109375" style="1" customWidth="1"/>
    <col min="12548" max="12548" width="10.140625" style="1" customWidth="1"/>
    <col min="12549" max="12549" width="9.85546875" style="1" bestFit="1" customWidth="1"/>
    <col min="12550" max="12550" width="11.5703125" style="1" customWidth="1"/>
    <col min="12551" max="12551" width="9.85546875" style="1" bestFit="1" customWidth="1"/>
    <col min="12552" max="12552" width="11.42578125" style="1" customWidth="1"/>
    <col min="12553" max="12553" width="9.85546875" style="1" bestFit="1" customWidth="1"/>
    <col min="12554" max="12554" width="11.28515625" style="1" customWidth="1"/>
    <col min="12555" max="12555" width="9.85546875" style="1" bestFit="1" customWidth="1"/>
    <col min="12556" max="12556" width="12" style="1" customWidth="1"/>
    <col min="12557" max="12557" width="9.85546875" style="1" customWidth="1"/>
    <col min="12558" max="12558" width="11.85546875" style="1" customWidth="1"/>
    <col min="12559" max="12559" width="9.85546875" style="1" bestFit="1" customWidth="1"/>
    <col min="12560" max="12560" width="8.28515625" style="1" bestFit="1" customWidth="1"/>
    <col min="12561" max="12561" width="11.5703125" style="1" customWidth="1"/>
    <col min="12562" max="12562" width="10" style="1" customWidth="1"/>
    <col min="12563" max="12563" width="12.42578125" style="1" customWidth="1"/>
    <col min="12564" max="12564" width="11" style="1" customWidth="1"/>
    <col min="12565" max="12800" width="8.85546875" style="1"/>
    <col min="12801" max="12801" width="4.140625" style="1" customWidth="1"/>
    <col min="12802" max="12802" width="30.42578125" style="1" customWidth="1"/>
    <col min="12803" max="12803" width="6.7109375" style="1" customWidth="1"/>
    <col min="12804" max="12804" width="10.140625" style="1" customWidth="1"/>
    <col min="12805" max="12805" width="9.85546875" style="1" bestFit="1" customWidth="1"/>
    <col min="12806" max="12806" width="11.5703125" style="1" customWidth="1"/>
    <col min="12807" max="12807" width="9.85546875" style="1" bestFit="1" customWidth="1"/>
    <col min="12808" max="12808" width="11.42578125" style="1" customWidth="1"/>
    <col min="12809" max="12809" width="9.85546875" style="1" bestFit="1" customWidth="1"/>
    <col min="12810" max="12810" width="11.28515625" style="1" customWidth="1"/>
    <col min="12811" max="12811" width="9.85546875" style="1" bestFit="1" customWidth="1"/>
    <col min="12812" max="12812" width="12" style="1" customWidth="1"/>
    <col min="12813" max="12813" width="9.85546875" style="1" customWidth="1"/>
    <col min="12814" max="12814" width="11.85546875" style="1" customWidth="1"/>
    <col min="12815" max="12815" width="9.85546875" style="1" bestFit="1" customWidth="1"/>
    <col min="12816" max="12816" width="8.28515625" style="1" bestFit="1" customWidth="1"/>
    <col min="12817" max="12817" width="11.5703125" style="1" customWidth="1"/>
    <col min="12818" max="12818" width="10" style="1" customWidth="1"/>
    <col min="12819" max="12819" width="12.42578125" style="1" customWidth="1"/>
    <col min="12820" max="12820" width="11" style="1" customWidth="1"/>
    <col min="12821" max="13056" width="8.85546875" style="1"/>
    <col min="13057" max="13057" width="4.140625" style="1" customWidth="1"/>
    <col min="13058" max="13058" width="30.42578125" style="1" customWidth="1"/>
    <col min="13059" max="13059" width="6.7109375" style="1" customWidth="1"/>
    <col min="13060" max="13060" width="10.140625" style="1" customWidth="1"/>
    <col min="13061" max="13061" width="9.85546875" style="1" bestFit="1" customWidth="1"/>
    <col min="13062" max="13062" width="11.5703125" style="1" customWidth="1"/>
    <col min="13063" max="13063" width="9.85546875" style="1" bestFit="1" customWidth="1"/>
    <col min="13064" max="13064" width="11.42578125" style="1" customWidth="1"/>
    <col min="13065" max="13065" width="9.85546875" style="1" bestFit="1" customWidth="1"/>
    <col min="13066" max="13066" width="11.28515625" style="1" customWidth="1"/>
    <col min="13067" max="13067" width="9.85546875" style="1" bestFit="1" customWidth="1"/>
    <col min="13068" max="13068" width="12" style="1" customWidth="1"/>
    <col min="13069" max="13069" width="9.85546875" style="1" customWidth="1"/>
    <col min="13070" max="13070" width="11.85546875" style="1" customWidth="1"/>
    <col min="13071" max="13071" width="9.85546875" style="1" bestFit="1" customWidth="1"/>
    <col min="13072" max="13072" width="8.28515625" style="1" bestFit="1" customWidth="1"/>
    <col min="13073" max="13073" width="11.5703125" style="1" customWidth="1"/>
    <col min="13074" max="13074" width="10" style="1" customWidth="1"/>
    <col min="13075" max="13075" width="12.42578125" style="1" customWidth="1"/>
    <col min="13076" max="13076" width="11" style="1" customWidth="1"/>
    <col min="13077" max="13312" width="8.85546875" style="1"/>
    <col min="13313" max="13313" width="4.140625" style="1" customWidth="1"/>
    <col min="13314" max="13314" width="30.42578125" style="1" customWidth="1"/>
    <col min="13315" max="13315" width="6.7109375" style="1" customWidth="1"/>
    <col min="13316" max="13316" width="10.140625" style="1" customWidth="1"/>
    <col min="13317" max="13317" width="9.85546875" style="1" bestFit="1" customWidth="1"/>
    <col min="13318" max="13318" width="11.5703125" style="1" customWidth="1"/>
    <col min="13319" max="13319" width="9.85546875" style="1" bestFit="1" customWidth="1"/>
    <col min="13320" max="13320" width="11.42578125" style="1" customWidth="1"/>
    <col min="13321" max="13321" width="9.85546875" style="1" bestFit="1" customWidth="1"/>
    <col min="13322" max="13322" width="11.28515625" style="1" customWidth="1"/>
    <col min="13323" max="13323" width="9.85546875" style="1" bestFit="1" customWidth="1"/>
    <col min="13324" max="13324" width="12" style="1" customWidth="1"/>
    <col min="13325" max="13325" width="9.85546875" style="1" customWidth="1"/>
    <col min="13326" max="13326" width="11.85546875" style="1" customWidth="1"/>
    <col min="13327" max="13327" width="9.85546875" style="1" bestFit="1" customWidth="1"/>
    <col min="13328" max="13328" width="8.28515625" style="1" bestFit="1" customWidth="1"/>
    <col min="13329" max="13329" width="11.5703125" style="1" customWidth="1"/>
    <col min="13330" max="13330" width="10" style="1" customWidth="1"/>
    <col min="13331" max="13331" width="12.42578125" style="1" customWidth="1"/>
    <col min="13332" max="13332" width="11" style="1" customWidth="1"/>
    <col min="13333" max="13568" width="8.85546875" style="1"/>
    <col min="13569" max="13569" width="4.140625" style="1" customWidth="1"/>
    <col min="13570" max="13570" width="30.42578125" style="1" customWidth="1"/>
    <col min="13571" max="13571" width="6.7109375" style="1" customWidth="1"/>
    <col min="13572" max="13572" width="10.140625" style="1" customWidth="1"/>
    <col min="13573" max="13573" width="9.85546875" style="1" bestFit="1" customWidth="1"/>
    <col min="13574" max="13574" width="11.5703125" style="1" customWidth="1"/>
    <col min="13575" max="13575" width="9.85546875" style="1" bestFit="1" customWidth="1"/>
    <col min="13576" max="13576" width="11.42578125" style="1" customWidth="1"/>
    <col min="13577" max="13577" width="9.85546875" style="1" bestFit="1" customWidth="1"/>
    <col min="13578" max="13578" width="11.28515625" style="1" customWidth="1"/>
    <col min="13579" max="13579" width="9.85546875" style="1" bestFit="1" customWidth="1"/>
    <col min="13580" max="13580" width="12" style="1" customWidth="1"/>
    <col min="13581" max="13581" width="9.85546875" style="1" customWidth="1"/>
    <col min="13582" max="13582" width="11.85546875" style="1" customWidth="1"/>
    <col min="13583" max="13583" width="9.85546875" style="1" bestFit="1" customWidth="1"/>
    <col min="13584" max="13584" width="8.28515625" style="1" bestFit="1" customWidth="1"/>
    <col min="13585" max="13585" width="11.5703125" style="1" customWidth="1"/>
    <col min="13586" max="13586" width="10" style="1" customWidth="1"/>
    <col min="13587" max="13587" width="12.42578125" style="1" customWidth="1"/>
    <col min="13588" max="13588" width="11" style="1" customWidth="1"/>
    <col min="13589" max="13824" width="8.85546875" style="1"/>
    <col min="13825" max="13825" width="4.140625" style="1" customWidth="1"/>
    <col min="13826" max="13826" width="30.42578125" style="1" customWidth="1"/>
    <col min="13827" max="13827" width="6.7109375" style="1" customWidth="1"/>
    <col min="13828" max="13828" width="10.140625" style="1" customWidth="1"/>
    <col min="13829" max="13829" width="9.85546875" style="1" bestFit="1" customWidth="1"/>
    <col min="13830" max="13830" width="11.5703125" style="1" customWidth="1"/>
    <col min="13831" max="13831" width="9.85546875" style="1" bestFit="1" customWidth="1"/>
    <col min="13832" max="13832" width="11.42578125" style="1" customWidth="1"/>
    <col min="13833" max="13833" width="9.85546875" style="1" bestFit="1" customWidth="1"/>
    <col min="13834" max="13834" width="11.28515625" style="1" customWidth="1"/>
    <col min="13835" max="13835" width="9.85546875" style="1" bestFit="1" customWidth="1"/>
    <col min="13836" max="13836" width="12" style="1" customWidth="1"/>
    <col min="13837" max="13837" width="9.85546875" style="1" customWidth="1"/>
    <col min="13838" max="13838" width="11.85546875" style="1" customWidth="1"/>
    <col min="13839" max="13839" width="9.85546875" style="1" bestFit="1" customWidth="1"/>
    <col min="13840" max="13840" width="8.28515625" style="1" bestFit="1" customWidth="1"/>
    <col min="13841" max="13841" width="11.5703125" style="1" customWidth="1"/>
    <col min="13842" max="13842" width="10" style="1" customWidth="1"/>
    <col min="13843" max="13843" width="12.42578125" style="1" customWidth="1"/>
    <col min="13844" max="13844" width="11" style="1" customWidth="1"/>
    <col min="13845" max="14080" width="8.85546875" style="1"/>
    <col min="14081" max="14081" width="4.140625" style="1" customWidth="1"/>
    <col min="14082" max="14082" width="30.42578125" style="1" customWidth="1"/>
    <col min="14083" max="14083" width="6.7109375" style="1" customWidth="1"/>
    <col min="14084" max="14084" width="10.140625" style="1" customWidth="1"/>
    <col min="14085" max="14085" width="9.85546875" style="1" bestFit="1" customWidth="1"/>
    <col min="14086" max="14086" width="11.5703125" style="1" customWidth="1"/>
    <col min="14087" max="14087" width="9.85546875" style="1" bestFit="1" customWidth="1"/>
    <col min="14088" max="14088" width="11.42578125" style="1" customWidth="1"/>
    <col min="14089" max="14089" width="9.85546875" style="1" bestFit="1" customWidth="1"/>
    <col min="14090" max="14090" width="11.28515625" style="1" customWidth="1"/>
    <col min="14091" max="14091" width="9.85546875" style="1" bestFit="1" customWidth="1"/>
    <col min="14092" max="14092" width="12" style="1" customWidth="1"/>
    <col min="14093" max="14093" width="9.85546875" style="1" customWidth="1"/>
    <col min="14094" max="14094" width="11.85546875" style="1" customWidth="1"/>
    <col min="14095" max="14095" width="9.85546875" style="1" bestFit="1" customWidth="1"/>
    <col min="14096" max="14096" width="8.28515625" style="1" bestFit="1" customWidth="1"/>
    <col min="14097" max="14097" width="11.5703125" style="1" customWidth="1"/>
    <col min="14098" max="14098" width="10" style="1" customWidth="1"/>
    <col min="14099" max="14099" width="12.42578125" style="1" customWidth="1"/>
    <col min="14100" max="14100" width="11" style="1" customWidth="1"/>
    <col min="14101" max="14336" width="8.85546875" style="1"/>
    <col min="14337" max="14337" width="4.140625" style="1" customWidth="1"/>
    <col min="14338" max="14338" width="30.42578125" style="1" customWidth="1"/>
    <col min="14339" max="14339" width="6.7109375" style="1" customWidth="1"/>
    <col min="14340" max="14340" width="10.140625" style="1" customWidth="1"/>
    <col min="14341" max="14341" width="9.85546875" style="1" bestFit="1" customWidth="1"/>
    <col min="14342" max="14342" width="11.5703125" style="1" customWidth="1"/>
    <col min="14343" max="14343" width="9.85546875" style="1" bestFit="1" customWidth="1"/>
    <col min="14344" max="14344" width="11.42578125" style="1" customWidth="1"/>
    <col min="14345" max="14345" width="9.85546875" style="1" bestFit="1" customWidth="1"/>
    <col min="14346" max="14346" width="11.28515625" style="1" customWidth="1"/>
    <col min="14347" max="14347" width="9.85546875" style="1" bestFit="1" customWidth="1"/>
    <col min="14348" max="14348" width="12" style="1" customWidth="1"/>
    <col min="14349" max="14349" width="9.85546875" style="1" customWidth="1"/>
    <col min="14350" max="14350" width="11.85546875" style="1" customWidth="1"/>
    <col min="14351" max="14351" width="9.85546875" style="1" bestFit="1" customWidth="1"/>
    <col min="14352" max="14352" width="8.28515625" style="1" bestFit="1" customWidth="1"/>
    <col min="14353" max="14353" width="11.5703125" style="1" customWidth="1"/>
    <col min="14354" max="14354" width="10" style="1" customWidth="1"/>
    <col min="14355" max="14355" width="12.42578125" style="1" customWidth="1"/>
    <col min="14356" max="14356" width="11" style="1" customWidth="1"/>
    <col min="14357" max="14592" width="8.85546875" style="1"/>
    <col min="14593" max="14593" width="4.140625" style="1" customWidth="1"/>
    <col min="14594" max="14594" width="30.42578125" style="1" customWidth="1"/>
    <col min="14595" max="14595" width="6.7109375" style="1" customWidth="1"/>
    <col min="14596" max="14596" width="10.140625" style="1" customWidth="1"/>
    <col min="14597" max="14597" width="9.85546875" style="1" bestFit="1" customWidth="1"/>
    <col min="14598" max="14598" width="11.5703125" style="1" customWidth="1"/>
    <col min="14599" max="14599" width="9.85546875" style="1" bestFit="1" customWidth="1"/>
    <col min="14600" max="14600" width="11.42578125" style="1" customWidth="1"/>
    <col min="14601" max="14601" width="9.85546875" style="1" bestFit="1" customWidth="1"/>
    <col min="14602" max="14602" width="11.28515625" style="1" customWidth="1"/>
    <col min="14603" max="14603" width="9.85546875" style="1" bestFit="1" customWidth="1"/>
    <col min="14604" max="14604" width="12" style="1" customWidth="1"/>
    <col min="14605" max="14605" width="9.85546875" style="1" customWidth="1"/>
    <col min="14606" max="14606" width="11.85546875" style="1" customWidth="1"/>
    <col min="14607" max="14607" width="9.85546875" style="1" bestFit="1" customWidth="1"/>
    <col min="14608" max="14608" width="8.28515625" style="1" bestFit="1" customWidth="1"/>
    <col min="14609" max="14609" width="11.5703125" style="1" customWidth="1"/>
    <col min="14610" max="14610" width="10" style="1" customWidth="1"/>
    <col min="14611" max="14611" width="12.42578125" style="1" customWidth="1"/>
    <col min="14612" max="14612" width="11" style="1" customWidth="1"/>
    <col min="14613" max="14848" width="8.85546875" style="1"/>
    <col min="14849" max="14849" width="4.140625" style="1" customWidth="1"/>
    <col min="14850" max="14850" width="30.42578125" style="1" customWidth="1"/>
    <col min="14851" max="14851" width="6.7109375" style="1" customWidth="1"/>
    <col min="14852" max="14852" width="10.140625" style="1" customWidth="1"/>
    <col min="14853" max="14853" width="9.85546875" style="1" bestFit="1" customWidth="1"/>
    <col min="14854" max="14854" width="11.5703125" style="1" customWidth="1"/>
    <col min="14855" max="14855" width="9.85546875" style="1" bestFit="1" customWidth="1"/>
    <col min="14856" max="14856" width="11.42578125" style="1" customWidth="1"/>
    <col min="14857" max="14857" width="9.85546875" style="1" bestFit="1" customWidth="1"/>
    <col min="14858" max="14858" width="11.28515625" style="1" customWidth="1"/>
    <col min="14859" max="14859" width="9.85546875" style="1" bestFit="1" customWidth="1"/>
    <col min="14860" max="14860" width="12" style="1" customWidth="1"/>
    <col min="14861" max="14861" width="9.85546875" style="1" customWidth="1"/>
    <col min="14862" max="14862" width="11.85546875" style="1" customWidth="1"/>
    <col min="14863" max="14863" width="9.85546875" style="1" bestFit="1" customWidth="1"/>
    <col min="14864" max="14864" width="8.28515625" style="1" bestFit="1" customWidth="1"/>
    <col min="14865" max="14865" width="11.5703125" style="1" customWidth="1"/>
    <col min="14866" max="14866" width="10" style="1" customWidth="1"/>
    <col min="14867" max="14867" width="12.42578125" style="1" customWidth="1"/>
    <col min="14868" max="14868" width="11" style="1" customWidth="1"/>
    <col min="14869" max="15104" width="8.85546875" style="1"/>
    <col min="15105" max="15105" width="4.140625" style="1" customWidth="1"/>
    <col min="15106" max="15106" width="30.42578125" style="1" customWidth="1"/>
    <col min="15107" max="15107" width="6.7109375" style="1" customWidth="1"/>
    <col min="15108" max="15108" width="10.140625" style="1" customWidth="1"/>
    <col min="15109" max="15109" width="9.85546875" style="1" bestFit="1" customWidth="1"/>
    <col min="15110" max="15110" width="11.5703125" style="1" customWidth="1"/>
    <col min="15111" max="15111" width="9.85546875" style="1" bestFit="1" customWidth="1"/>
    <col min="15112" max="15112" width="11.42578125" style="1" customWidth="1"/>
    <col min="15113" max="15113" width="9.85546875" style="1" bestFit="1" customWidth="1"/>
    <col min="15114" max="15114" width="11.28515625" style="1" customWidth="1"/>
    <col min="15115" max="15115" width="9.85546875" style="1" bestFit="1" customWidth="1"/>
    <col min="15116" max="15116" width="12" style="1" customWidth="1"/>
    <col min="15117" max="15117" width="9.85546875" style="1" customWidth="1"/>
    <col min="15118" max="15118" width="11.85546875" style="1" customWidth="1"/>
    <col min="15119" max="15119" width="9.85546875" style="1" bestFit="1" customWidth="1"/>
    <col min="15120" max="15120" width="8.28515625" style="1" bestFit="1" customWidth="1"/>
    <col min="15121" max="15121" width="11.5703125" style="1" customWidth="1"/>
    <col min="15122" max="15122" width="10" style="1" customWidth="1"/>
    <col min="15123" max="15123" width="12.42578125" style="1" customWidth="1"/>
    <col min="15124" max="15124" width="11" style="1" customWidth="1"/>
    <col min="15125" max="15360" width="8.85546875" style="1"/>
    <col min="15361" max="15361" width="4.140625" style="1" customWidth="1"/>
    <col min="15362" max="15362" width="30.42578125" style="1" customWidth="1"/>
    <col min="15363" max="15363" width="6.7109375" style="1" customWidth="1"/>
    <col min="15364" max="15364" width="10.140625" style="1" customWidth="1"/>
    <col min="15365" max="15365" width="9.85546875" style="1" bestFit="1" customWidth="1"/>
    <col min="15366" max="15366" width="11.5703125" style="1" customWidth="1"/>
    <col min="15367" max="15367" width="9.85546875" style="1" bestFit="1" customWidth="1"/>
    <col min="15368" max="15368" width="11.42578125" style="1" customWidth="1"/>
    <col min="15369" max="15369" width="9.85546875" style="1" bestFit="1" customWidth="1"/>
    <col min="15370" max="15370" width="11.28515625" style="1" customWidth="1"/>
    <col min="15371" max="15371" width="9.85546875" style="1" bestFit="1" customWidth="1"/>
    <col min="15372" max="15372" width="12" style="1" customWidth="1"/>
    <col min="15373" max="15373" width="9.85546875" style="1" customWidth="1"/>
    <col min="15374" max="15374" width="11.85546875" style="1" customWidth="1"/>
    <col min="15375" max="15375" width="9.85546875" style="1" bestFit="1" customWidth="1"/>
    <col min="15376" max="15376" width="8.28515625" style="1" bestFit="1" customWidth="1"/>
    <col min="15377" max="15377" width="11.5703125" style="1" customWidth="1"/>
    <col min="15378" max="15378" width="10" style="1" customWidth="1"/>
    <col min="15379" max="15379" width="12.42578125" style="1" customWidth="1"/>
    <col min="15380" max="15380" width="11" style="1" customWidth="1"/>
    <col min="15381" max="15616" width="8.85546875" style="1"/>
    <col min="15617" max="15617" width="4.140625" style="1" customWidth="1"/>
    <col min="15618" max="15618" width="30.42578125" style="1" customWidth="1"/>
    <col min="15619" max="15619" width="6.7109375" style="1" customWidth="1"/>
    <col min="15620" max="15620" width="10.140625" style="1" customWidth="1"/>
    <col min="15621" max="15621" width="9.85546875" style="1" bestFit="1" customWidth="1"/>
    <col min="15622" max="15622" width="11.5703125" style="1" customWidth="1"/>
    <col min="15623" max="15623" width="9.85546875" style="1" bestFit="1" customWidth="1"/>
    <col min="15624" max="15624" width="11.42578125" style="1" customWidth="1"/>
    <col min="15625" max="15625" width="9.85546875" style="1" bestFit="1" customWidth="1"/>
    <col min="15626" max="15626" width="11.28515625" style="1" customWidth="1"/>
    <col min="15627" max="15627" width="9.85546875" style="1" bestFit="1" customWidth="1"/>
    <col min="15628" max="15628" width="12" style="1" customWidth="1"/>
    <col min="15629" max="15629" width="9.85546875" style="1" customWidth="1"/>
    <col min="15630" max="15630" width="11.85546875" style="1" customWidth="1"/>
    <col min="15631" max="15631" width="9.85546875" style="1" bestFit="1" customWidth="1"/>
    <col min="15632" max="15632" width="8.28515625" style="1" bestFit="1" customWidth="1"/>
    <col min="15633" max="15633" width="11.5703125" style="1" customWidth="1"/>
    <col min="15634" max="15634" width="10" style="1" customWidth="1"/>
    <col min="15635" max="15635" width="12.42578125" style="1" customWidth="1"/>
    <col min="15636" max="15636" width="11" style="1" customWidth="1"/>
    <col min="15637" max="15872" width="8.85546875" style="1"/>
    <col min="15873" max="15873" width="4.140625" style="1" customWidth="1"/>
    <col min="15874" max="15874" width="30.42578125" style="1" customWidth="1"/>
    <col min="15875" max="15875" width="6.7109375" style="1" customWidth="1"/>
    <col min="15876" max="15876" width="10.140625" style="1" customWidth="1"/>
    <col min="15877" max="15877" width="9.85546875" style="1" bestFit="1" customWidth="1"/>
    <col min="15878" max="15878" width="11.5703125" style="1" customWidth="1"/>
    <col min="15879" max="15879" width="9.85546875" style="1" bestFit="1" customWidth="1"/>
    <col min="15880" max="15880" width="11.42578125" style="1" customWidth="1"/>
    <col min="15881" max="15881" width="9.85546875" style="1" bestFit="1" customWidth="1"/>
    <col min="15882" max="15882" width="11.28515625" style="1" customWidth="1"/>
    <col min="15883" max="15883" width="9.85546875" style="1" bestFit="1" customWidth="1"/>
    <col min="15884" max="15884" width="12" style="1" customWidth="1"/>
    <col min="15885" max="15885" width="9.85546875" style="1" customWidth="1"/>
    <col min="15886" max="15886" width="11.85546875" style="1" customWidth="1"/>
    <col min="15887" max="15887" width="9.85546875" style="1" bestFit="1" customWidth="1"/>
    <col min="15888" max="15888" width="8.28515625" style="1" bestFit="1" customWidth="1"/>
    <col min="15889" max="15889" width="11.5703125" style="1" customWidth="1"/>
    <col min="15890" max="15890" width="10" style="1" customWidth="1"/>
    <col min="15891" max="15891" width="12.42578125" style="1" customWidth="1"/>
    <col min="15892" max="15892" width="11" style="1" customWidth="1"/>
    <col min="15893" max="16128" width="8.85546875" style="1"/>
    <col min="16129" max="16129" width="4.140625" style="1" customWidth="1"/>
    <col min="16130" max="16130" width="30.42578125" style="1" customWidth="1"/>
    <col min="16131" max="16131" width="6.7109375" style="1" customWidth="1"/>
    <col min="16132" max="16132" width="10.140625" style="1" customWidth="1"/>
    <col min="16133" max="16133" width="9.85546875" style="1" bestFit="1" customWidth="1"/>
    <col min="16134" max="16134" width="11.5703125" style="1" customWidth="1"/>
    <col min="16135" max="16135" width="9.85546875" style="1" bestFit="1" customWidth="1"/>
    <col min="16136" max="16136" width="11.42578125" style="1" customWidth="1"/>
    <col min="16137" max="16137" width="9.85546875" style="1" bestFit="1" customWidth="1"/>
    <col min="16138" max="16138" width="11.28515625" style="1" customWidth="1"/>
    <col min="16139" max="16139" width="9.85546875" style="1" bestFit="1" customWidth="1"/>
    <col min="16140" max="16140" width="12" style="1" customWidth="1"/>
    <col min="16141" max="16141" width="9.85546875" style="1" customWidth="1"/>
    <col min="16142" max="16142" width="11.85546875" style="1" customWidth="1"/>
    <col min="16143" max="16143" width="9.85546875" style="1" bestFit="1" customWidth="1"/>
    <col min="16144" max="16144" width="8.28515625" style="1" bestFit="1" customWidth="1"/>
    <col min="16145" max="16145" width="11.5703125" style="1" customWidth="1"/>
    <col min="16146" max="16146" width="10" style="1" customWidth="1"/>
    <col min="16147" max="16147" width="12.42578125" style="1" customWidth="1"/>
    <col min="16148" max="16148" width="11" style="1" customWidth="1"/>
    <col min="16149" max="16383" width="8.85546875" style="1"/>
    <col min="16384" max="16384" width="8.85546875" style="1" customWidth="1"/>
  </cols>
  <sheetData>
    <row r="1" spans="1:22" s="3" customFormat="1" ht="12">
      <c r="F1" s="4"/>
      <c r="G1" s="4"/>
      <c r="H1" s="4"/>
      <c r="V1" s="5" t="s">
        <v>0</v>
      </c>
    </row>
    <row r="2" spans="1:22" s="3" customFormat="1" ht="12">
      <c r="F2" s="4"/>
      <c r="G2" s="4"/>
      <c r="H2" s="4"/>
      <c r="V2" s="5" t="s">
        <v>1</v>
      </c>
    </row>
    <row r="3" spans="1:22" s="6" customFormat="1" ht="11.25"/>
    <row r="4" spans="1:22" ht="15.75">
      <c r="A4" s="61" t="s">
        <v>2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2" ht="15.75">
      <c r="A5" s="61" t="s">
        <v>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</row>
    <row r="6" spans="1:22" ht="15.75">
      <c r="A6" s="62" t="s">
        <v>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</row>
    <row r="7" spans="1:22" s="7" customFormat="1" ht="11.25">
      <c r="T7" s="6"/>
      <c r="U7" s="6"/>
    </row>
    <row r="8" spans="1:22" s="8" customFormat="1" ht="15.75" customHeight="1">
      <c r="A8" s="63" t="s">
        <v>5</v>
      </c>
      <c r="B8" s="63"/>
      <c r="C8" s="63"/>
      <c r="D8" s="63"/>
      <c r="E8" s="64">
        <f>SUMIF(V31,"&gt;0")</f>
        <v>439703.4</v>
      </c>
      <c r="F8" s="64"/>
      <c r="G8" s="65" t="s">
        <v>6</v>
      </c>
      <c r="H8" s="65"/>
      <c r="I8" s="9"/>
      <c r="J8" s="10"/>
      <c r="K8" s="10"/>
      <c r="L8" s="10"/>
      <c r="M8" s="10"/>
      <c r="N8" s="10"/>
      <c r="O8" s="10"/>
      <c r="P8" s="10"/>
      <c r="Q8" s="10"/>
      <c r="R8" s="9"/>
      <c r="S8" s="9"/>
      <c r="T8" s="9"/>
      <c r="U8" s="11" t="s">
        <v>7</v>
      </c>
      <c r="V8" s="12"/>
    </row>
    <row r="9" spans="1:22" s="6" customFormat="1" ht="11.25">
      <c r="A9" s="13"/>
      <c r="B9" s="14"/>
      <c r="C9" s="13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3"/>
      <c r="S9" s="13"/>
      <c r="T9" s="13"/>
      <c r="U9" s="11" t="s">
        <v>8</v>
      </c>
      <c r="V9" s="17"/>
    </row>
    <row r="10" spans="1:22" ht="15" customHeight="1">
      <c r="A10" s="57" t="s">
        <v>9</v>
      </c>
      <c r="B10" s="57" t="s">
        <v>34</v>
      </c>
      <c r="C10" s="57" t="s">
        <v>35</v>
      </c>
      <c r="D10" s="57"/>
      <c r="E10" s="59" t="s">
        <v>10</v>
      </c>
      <c r="F10" s="59"/>
      <c r="G10" s="59" t="s">
        <v>11</v>
      </c>
      <c r="H10" s="59"/>
      <c r="I10" s="59" t="s">
        <v>12</v>
      </c>
      <c r="J10" s="59"/>
      <c r="K10" s="59" t="s">
        <v>13</v>
      </c>
      <c r="L10" s="59"/>
      <c r="M10" s="59" t="s">
        <v>14</v>
      </c>
      <c r="N10" s="59"/>
      <c r="O10" s="59" t="s">
        <v>15</v>
      </c>
      <c r="P10" s="59"/>
      <c r="Q10" s="58" t="s">
        <v>16</v>
      </c>
      <c r="R10" s="57" t="s">
        <v>17</v>
      </c>
      <c r="S10" s="57" t="s">
        <v>18</v>
      </c>
      <c r="T10" s="57" t="s">
        <v>19</v>
      </c>
      <c r="U10" s="57" t="s">
        <v>20</v>
      </c>
      <c r="V10" s="58" t="s">
        <v>21</v>
      </c>
    </row>
    <row r="11" spans="1:22" ht="27" customHeight="1">
      <c r="A11" s="57"/>
      <c r="B11" s="57"/>
      <c r="C11" s="57"/>
      <c r="D11" s="57"/>
      <c r="E11" s="60" t="s">
        <v>55</v>
      </c>
      <c r="F11" s="60"/>
      <c r="G11" s="60" t="s">
        <v>56</v>
      </c>
      <c r="H11" s="60"/>
      <c r="I11" s="60" t="s">
        <v>57</v>
      </c>
      <c r="J11" s="60"/>
      <c r="K11" s="60"/>
      <c r="L11" s="60"/>
      <c r="M11" s="60"/>
      <c r="N11" s="60"/>
      <c r="O11" s="60"/>
      <c r="P11" s="60"/>
      <c r="Q11" s="58"/>
      <c r="R11" s="57"/>
      <c r="S11" s="57"/>
      <c r="T11" s="57"/>
      <c r="U11" s="57"/>
      <c r="V11" s="58"/>
    </row>
    <row r="12" spans="1:22" ht="27" customHeight="1">
      <c r="A12" s="57"/>
      <c r="B12" s="57"/>
      <c r="C12" s="18" t="s">
        <v>22</v>
      </c>
      <c r="D12" s="20" t="s">
        <v>23</v>
      </c>
      <c r="E12" s="19" t="s">
        <v>24</v>
      </c>
      <c r="F12" s="19" t="s">
        <v>25</v>
      </c>
      <c r="G12" s="19" t="s">
        <v>24</v>
      </c>
      <c r="H12" s="19" t="s">
        <v>25</v>
      </c>
      <c r="I12" s="19" t="s">
        <v>24</v>
      </c>
      <c r="J12" s="19" t="s">
        <v>25</v>
      </c>
      <c r="K12" s="19" t="s">
        <v>24</v>
      </c>
      <c r="L12" s="19" t="s">
        <v>25</v>
      </c>
      <c r="M12" s="19" t="s">
        <v>24</v>
      </c>
      <c r="N12" s="19" t="s">
        <v>25</v>
      </c>
      <c r="O12" s="19" t="s">
        <v>24</v>
      </c>
      <c r="P12" s="19" t="s">
        <v>25</v>
      </c>
      <c r="Q12" s="58"/>
      <c r="R12" s="57"/>
      <c r="S12" s="57"/>
      <c r="T12" s="57"/>
      <c r="U12" s="57"/>
      <c r="V12" s="58"/>
    </row>
    <row r="13" spans="1:22" ht="27" customHeight="1">
      <c r="A13" s="18">
        <v>1</v>
      </c>
      <c r="B13" s="44" t="s">
        <v>36</v>
      </c>
      <c r="C13" s="18" t="s">
        <v>54</v>
      </c>
      <c r="D13" s="20">
        <v>40</v>
      </c>
      <c r="E13" s="42">
        <v>85</v>
      </c>
      <c r="F13" s="43">
        <f t="shared" ref="F13:F17" si="0">E13*D13</f>
        <v>3400</v>
      </c>
      <c r="G13" s="21">
        <v>99</v>
      </c>
      <c r="H13" s="23">
        <f t="shared" ref="H13:H17" si="1">G13*D13</f>
        <v>3960</v>
      </c>
      <c r="I13" s="21">
        <v>95</v>
      </c>
      <c r="J13" s="43">
        <f t="shared" ref="J13:J17" si="2">I13*D13</f>
        <v>3800</v>
      </c>
      <c r="K13" s="24"/>
      <c r="L13" s="22"/>
      <c r="M13" s="22"/>
      <c r="N13" s="22"/>
      <c r="O13" s="22"/>
      <c r="P13" s="23"/>
      <c r="Q13" s="22">
        <f t="shared" ref="Q13:Q17" si="3">ROUND(AVERAGE(E13,G13,I13,K13,M13),2)</f>
        <v>93</v>
      </c>
      <c r="R13" s="25">
        <f t="shared" ref="R13:R17" si="4">COUNTA(E13,G13,I13,K13,M13)</f>
        <v>3</v>
      </c>
      <c r="S13" s="25">
        <f t="shared" ref="S13:S17" si="5">SQRT((IF(E13&gt;0,POWER(E13-Q13,2),0)+IF(G13&gt;0,POWER(G13-Q13,2),0)+IF(I13&gt;0,POWER(I13-Q13,2),0)+IF(K13&gt;0,POWER(K13-Q13,2),0)+IF(M13&gt;0,POWER(M13-Q13,2),0))/(R13-1))</f>
        <v>7.2111025509279782</v>
      </c>
      <c r="T13" s="26">
        <f t="shared" ref="T13:T17" si="6">S13/Q13*100</f>
        <v>7.7538737106752453</v>
      </c>
      <c r="U13" s="26" t="str">
        <f t="shared" ref="U13:U17" si="7">IF(T13&lt;33,$U$8,$U$9)</f>
        <v>ОДН</v>
      </c>
      <c r="V13" s="27">
        <f t="shared" ref="V13:V17" si="8">D13*Q13</f>
        <v>3720</v>
      </c>
    </row>
    <row r="14" spans="1:22" ht="27" customHeight="1">
      <c r="A14" s="18">
        <v>2</v>
      </c>
      <c r="B14" s="44" t="s">
        <v>37</v>
      </c>
      <c r="C14" s="18" t="s">
        <v>54</v>
      </c>
      <c r="D14" s="20">
        <v>125</v>
      </c>
      <c r="E14" s="42">
        <v>70</v>
      </c>
      <c r="F14" s="43">
        <f t="shared" si="0"/>
        <v>8750</v>
      </c>
      <c r="G14" s="21">
        <v>70</v>
      </c>
      <c r="H14" s="23">
        <f t="shared" si="1"/>
        <v>8750</v>
      </c>
      <c r="I14" s="21">
        <v>80</v>
      </c>
      <c r="J14" s="43">
        <f t="shared" si="2"/>
        <v>10000</v>
      </c>
      <c r="K14" s="24"/>
      <c r="L14" s="22"/>
      <c r="M14" s="22"/>
      <c r="N14" s="22"/>
      <c r="O14" s="22"/>
      <c r="P14" s="23"/>
      <c r="Q14" s="22">
        <f t="shared" si="3"/>
        <v>73.33</v>
      </c>
      <c r="R14" s="25">
        <f t="shared" si="4"/>
        <v>3</v>
      </c>
      <c r="S14" s="25">
        <f t="shared" si="5"/>
        <v>5.7735041352717502</v>
      </c>
      <c r="T14" s="26">
        <f t="shared" si="6"/>
        <v>7.8733180625552306</v>
      </c>
      <c r="U14" s="26" t="str">
        <f t="shared" si="7"/>
        <v>ОДН</v>
      </c>
      <c r="V14" s="27">
        <f t="shared" si="8"/>
        <v>9166.25</v>
      </c>
    </row>
    <row r="15" spans="1:22" ht="27" customHeight="1">
      <c r="A15" s="18">
        <v>3</v>
      </c>
      <c r="B15" s="44" t="s">
        <v>38</v>
      </c>
      <c r="C15" s="18" t="s">
        <v>54</v>
      </c>
      <c r="D15" s="20">
        <v>175</v>
      </c>
      <c r="E15" s="42">
        <v>190</v>
      </c>
      <c r="F15" s="43">
        <f t="shared" si="0"/>
        <v>33250</v>
      </c>
      <c r="G15" s="21">
        <v>170</v>
      </c>
      <c r="H15" s="23">
        <f t="shared" si="1"/>
        <v>29750</v>
      </c>
      <c r="I15" s="21">
        <v>200</v>
      </c>
      <c r="J15" s="43">
        <f t="shared" si="2"/>
        <v>35000</v>
      </c>
      <c r="K15" s="24"/>
      <c r="L15" s="22"/>
      <c r="M15" s="22"/>
      <c r="N15" s="22"/>
      <c r="O15" s="22"/>
      <c r="P15" s="23"/>
      <c r="Q15" s="22">
        <f t="shared" si="3"/>
        <v>186.67</v>
      </c>
      <c r="R15" s="25">
        <f t="shared" si="4"/>
        <v>3</v>
      </c>
      <c r="S15" s="25">
        <f t="shared" si="5"/>
        <v>15.275252862064182</v>
      </c>
      <c r="T15" s="26">
        <f t="shared" si="6"/>
        <v>8.183025050658479</v>
      </c>
      <c r="U15" s="26" t="str">
        <f t="shared" si="7"/>
        <v>ОДН</v>
      </c>
      <c r="V15" s="27">
        <f t="shared" si="8"/>
        <v>32667.249999999996</v>
      </c>
    </row>
    <row r="16" spans="1:22" ht="27" customHeight="1">
      <c r="A16" s="18">
        <v>4</v>
      </c>
      <c r="B16" s="44" t="s">
        <v>39</v>
      </c>
      <c r="C16" s="18" t="s">
        <v>54</v>
      </c>
      <c r="D16" s="20">
        <v>225</v>
      </c>
      <c r="E16" s="42">
        <v>90</v>
      </c>
      <c r="F16" s="43">
        <f t="shared" si="0"/>
        <v>20250</v>
      </c>
      <c r="G16" s="21">
        <v>99</v>
      </c>
      <c r="H16" s="23">
        <f t="shared" si="1"/>
        <v>22275</v>
      </c>
      <c r="I16" s="21">
        <v>100</v>
      </c>
      <c r="J16" s="43">
        <f t="shared" si="2"/>
        <v>22500</v>
      </c>
      <c r="K16" s="24"/>
      <c r="L16" s="22"/>
      <c r="M16" s="22"/>
      <c r="N16" s="22"/>
      <c r="O16" s="22"/>
      <c r="P16" s="23"/>
      <c r="Q16" s="22">
        <f t="shared" si="3"/>
        <v>96.33</v>
      </c>
      <c r="R16" s="25">
        <f t="shared" si="4"/>
        <v>3</v>
      </c>
      <c r="S16" s="25">
        <f t="shared" si="5"/>
        <v>5.5075720603547262</v>
      </c>
      <c r="T16" s="26">
        <f t="shared" si="6"/>
        <v>5.7174006647510911</v>
      </c>
      <c r="U16" s="26" t="str">
        <f t="shared" si="7"/>
        <v>ОДН</v>
      </c>
      <c r="V16" s="27">
        <f t="shared" si="8"/>
        <v>21674.25</v>
      </c>
    </row>
    <row r="17" spans="1:22" ht="27" customHeight="1">
      <c r="A17" s="18">
        <v>5</v>
      </c>
      <c r="B17" s="44" t="s">
        <v>40</v>
      </c>
      <c r="C17" s="18" t="s">
        <v>54</v>
      </c>
      <c r="D17" s="20">
        <v>50</v>
      </c>
      <c r="E17" s="42">
        <v>70</v>
      </c>
      <c r="F17" s="43">
        <f t="shared" si="0"/>
        <v>3500</v>
      </c>
      <c r="G17" s="21">
        <v>95</v>
      </c>
      <c r="H17" s="23">
        <f t="shared" si="1"/>
        <v>4750</v>
      </c>
      <c r="I17" s="21">
        <v>80</v>
      </c>
      <c r="J17" s="43">
        <f t="shared" si="2"/>
        <v>4000</v>
      </c>
      <c r="K17" s="24"/>
      <c r="L17" s="22"/>
      <c r="M17" s="22"/>
      <c r="N17" s="22"/>
      <c r="O17" s="22"/>
      <c r="P17" s="23"/>
      <c r="Q17" s="22">
        <f t="shared" si="3"/>
        <v>81.67</v>
      </c>
      <c r="R17" s="25">
        <f t="shared" si="4"/>
        <v>3</v>
      </c>
      <c r="S17" s="25">
        <f t="shared" si="5"/>
        <v>12.583058054384077</v>
      </c>
      <c r="T17" s="26">
        <f t="shared" si="6"/>
        <v>15.407197323844834</v>
      </c>
      <c r="U17" s="26" t="str">
        <f t="shared" si="7"/>
        <v>ОДН</v>
      </c>
      <c r="V17" s="27">
        <f t="shared" si="8"/>
        <v>4083.5</v>
      </c>
    </row>
    <row r="18" spans="1:22" ht="27" customHeight="1">
      <c r="A18" s="18">
        <v>6</v>
      </c>
      <c r="B18" s="44" t="s">
        <v>41</v>
      </c>
      <c r="C18" s="18" t="s">
        <v>54</v>
      </c>
      <c r="D18" s="20">
        <v>175</v>
      </c>
      <c r="E18" s="42">
        <v>70</v>
      </c>
      <c r="F18" s="43">
        <f t="shared" ref="F18:F19" si="9">E18*D18</f>
        <v>12250</v>
      </c>
      <c r="G18" s="21">
        <v>68</v>
      </c>
      <c r="H18" s="23">
        <f t="shared" ref="H18:H19" si="10">G18*D18</f>
        <v>11900</v>
      </c>
      <c r="I18" s="21">
        <v>80</v>
      </c>
      <c r="J18" s="43">
        <f t="shared" ref="J18:J19" si="11">I18*D18</f>
        <v>14000</v>
      </c>
      <c r="K18" s="24"/>
      <c r="L18" s="22"/>
      <c r="M18" s="22"/>
      <c r="N18" s="22"/>
      <c r="O18" s="22"/>
      <c r="P18" s="23"/>
      <c r="Q18" s="22">
        <f t="shared" ref="Q18:Q19" si="12">ROUND(AVERAGE(E18,G18,I18,K18,M18),2)</f>
        <v>72.67</v>
      </c>
      <c r="R18" s="25">
        <f t="shared" ref="R18:R19" si="13">COUNTA(E18,G18,I18,K18,M18)</f>
        <v>3</v>
      </c>
      <c r="S18" s="25">
        <f t="shared" ref="S18:S19" si="14">SQRT((IF(E18&gt;0,POWER(E18-Q18,2),0)+IF(G18&gt;0,POWER(G18-Q18,2),0)+IF(I18&gt;0,POWER(I18-Q18,2),0)+IF(K18&gt;0,POWER(K18-Q18,2),0)+IF(M18&gt;0,POWER(M18-Q18,2),0))/(R18-1))</f>
        <v>6.4291018035181242</v>
      </c>
      <c r="T18" s="26">
        <f t="shared" ref="T18:T19" si="15">S18/Q18*100</f>
        <v>8.8469819781452106</v>
      </c>
      <c r="U18" s="26" t="str">
        <f t="shared" ref="U18:U19" si="16">IF(T18&lt;33,$U$8,$U$9)</f>
        <v>ОДН</v>
      </c>
      <c r="V18" s="27">
        <f t="shared" ref="V18:V19" si="17">D18*Q18</f>
        <v>12717.25</v>
      </c>
    </row>
    <row r="19" spans="1:22" ht="27" customHeight="1">
      <c r="A19" s="18">
        <v>7</v>
      </c>
      <c r="B19" s="44" t="s">
        <v>42</v>
      </c>
      <c r="C19" s="18" t="s">
        <v>54</v>
      </c>
      <c r="D19" s="20">
        <v>25</v>
      </c>
      <c r="E19" s="42">
        <v>46</v>
      </c>
      <c r="F19" s="43">
        <f t="shared" si="9"/>
        <v>1150</v>
      </c>
      <c r="G19" s="21">
        <v>59</v>
      </c>
      <c r="H19" s="23">
        <f t="shared" si="10"/>
        <v>1475</v>
      </c>
      <c r="I19" s="21">
        <v>56</v>
      </c>
      <c r="J19" s="43">
        <f t="shared" si="11"/>
        <v>1400</v>
      </c>
      <c r="K19" s="24"/>
      <c r="L19" s="22"/>
      <c r="M19" s="22"/>
      <c r="N19" s="22"/>
      <c r="O19" s="22"/>
      <c r="P19" s="23"/>
      <c r="Q19" s="22">
        <f t="shared" si="12"/>
        <v>53.67</v>
      </c>
      <c r="R19" s="25">
        <f t="shared" si="13"/>
        <v>3</v>
      </c>
      <c r="S19" s="25">
        <f t="shared" si="14"/>
        <v>6.8068605098092023</v>
      </c>
      <c r="T19" s="26">
        <f t="shared" si="15"/>
        <v>12.682803260311537</v>
      </c>
      <c r="U19" s="26" t="str">
        <f t="shared" si="16"/>
        <v>ОДН</v>
      </c>
      <c r="V19" s="27">
        <f t="shared" si="17"/>
        <v>1341.75</v>
      </c>
    </row>
    <row r="20" spans="1:22" ht="27" customHeight="1">
      <c r="A20" s="45">
        <v>8</v>
      </c>
      <c r="B20" s="46" t="s">
        <v>43</v>
      </c>
      <c r="C20" s="18" t="s">
        <v>54</v>
      </c>
      <c r="D20" s="20">
        <v>100</v>
      </c>
      <c r="E20" s="42">
        <v>48</v>
      </c>
      <c r="F20" s="43">
        <f t="shared" ref="F20:F30" si="18">E20*D20</f>
        <v>4800</v>
      </c>
      <c r="G20" s="21">
        <v>49</v>
      </c>
      <c r="H20" s="23">
        <f t="shared" ref="H20:H30" si="19">G20*D20</f>
        <v>4900</v>
      </c>
      <c r="I20" s="21">
        <v>58</v>
      </c>
      <c r="J20" s="43">
        <f t="shared" ref="J20:J30" si="20">I20*D20</f>
        <v>5800</v>
      </c>
      <c r="K20" s="24"/>
      <c r="L20" s="22"/>
      <c r="M20" s="22"/>
      <c r="N20" s="22"/>
      <c r="O20" s="22"/>
      <c r="P20" s="23"/>
      <c r="Q20" s="22">
        <f t="shared" ref="Q20:Q30" si="21">ROUND(AVERAGE(E20,G20,I20,K20,M20),2)</f>
        <v>51.67</v>
      </c>
      <c r="R20" s="25">
        <f t="shared" ref="R20:R30" si="22">COUNTA(E20,G20,I20,K20,M20)</f>
        <v>3</v>
      </c>
      <c r="S20" s="25">
        <f t="shared" ref="S20:S30" si="23">SQRT((IF(E20&gt;0,POWER(E20-Q20,2),0)+IF(G20&gt;0,POWER(G20-Q20,2),0)+IF(I20&gt;0,POWER(I20-Q20,2),0)+IF(K20&gt;0,POWER(K20-Q20,2),0)+IF(M20&gt;0,POWER(M20-Q20,2),0))/(R20-1))</f>
        <v>5.5075720603547262</v>
      </c>
      <c r="T20" s="26">
        <f t="shared" ref="T20:T30" si="24">S20/Q20*100</f>
        <v>10.65912920525397</v>
      </c>
      <c r="U20" s="26" t="str">
        <f t="shared" ref="U20:U30" si="25">IF(T20&lt;33,$U$8,$U$9)</f>
        <v>ОДН</v>
      </c>
      <c r="V20" s="27">
        <f t="shared" ref="V20:V30" si="26">D20*Q20</f>
        <v>5167</v>
      </c>
    </row>
    <row r="21" spans="1:22" ht="27" customHeight="1">
      <c r="A21" s="18">
        <v>9</v>
      </c>
      <c r="B21" s="44" t="s">
        <v>44</v>
      </c>
      <c r="C21" s="18" t="s">
        <v>54</v>
      </c>
      <c r="D21" s="20">
        <v>125</v>
      </c>
      <c r="E21" s="42">
        <v>68</v>
      </c>
      <c r="F21" s="43">
        <f t="shared" si="18"/>
        <v>8500</v>
      </c>
      <c r="G21" s="21">
        <v>88</v>
      </c>
      <c r="H21" s="23">
        <f t="shared" si="19"/>
        <v>11000</v>
      </c>
      <c r="I21" s="21">
        <v>78</v>
      </c>
      <c r="J21" s="43">
        <f t="shared" si="20"/>
        <v>9750</v>
      </c>
      <c r="K21" s="24"/>
      <c r="L21" s="22"/>
      <c r="M21" s="22"/>
      <c r="N21" s="22"/>
      <c r="O21" s="22"/>
      <c r="P21" s="23"/>
      <c r="Q21" s="22">
        <f t="shared" si="21"/>
        <v>78</v>
      </c>
      <c r="R21" s="25">
        <f t="shared" si="22"/>
        <v>3</v>
      </c>
      <c r="S21" s="25">
        <f t="shared" si="23"/>
        <v>10</v>
      </c>
      <c r="T21" s="26">
        <f t="shared" si="24"/>
        <v>12.820512820512819</v>
      </c>
      <c r="U21" s="26" t="str">
        <f t="shared" si="25"/>
        <v>ОДН</v>
      </c>
      <c r="V21" s="27">
        <f t="shared" si="26"/>
        <v>9750</v>
      </c>
    </row>
    <row r="22" spans="1:22" ht="27" customHeight="1">
      <c r="A22" s="18">
        <v>10</v>
      </c>
      <c r="B22" s="44" t="s">
        <v>45</v>
      </c>
      <c r="C22" s="18" t="s">
        <v>54</v>
      </c>
      <c r="D22" s="20">
        <v>175</v>
      </c>
      <c r="E22" s="42">
        <v>130</v>
      </c>
      <c r="F22" s="43">
        <f t="shared" si="18"/>
        <v>22750</v>
      </c>
      <c r="G22" s="21">
        <v>150</v>
      </c>
      <c r="H22" s="23">
        <f t="shared" si="19"/>
        <v>26250</v>
      </c>
      <c r="I22" s="21">
        <v>140</v>
      </c>
      <c r="J22" s="43">
        <f t="shared" si="20"/>
        <v>24500</v>
      </c>
      <c r="K22" s="24"/>
      <c r="L22" s="22"/>
      <c r="M22" s="22"/>
      <c r="N22" s="22"/>
      <c r="O22" s="22"/>
      <c r="P22" s="23"/>
      <c r="Q22" s="22">
        <f t="shared" si="21"/>
        <v>140</v>
      </c>
      <c r="R22" s="25">
        <f t="shared" si="22"/>
        <v>3</v>
      </c>
      <c r="S22" s="25">
        <f t="shared" si="23"/>
        <v>10</v>
      </c>
      <c r="T22" s="26">
        <f t="shared" si="24"/>
        <v>7.1428571428571423</v>
      </c>
      <c r="U22" s="26" t="str">
        <f t="shared" si="25"/>
        <v>ОДН</v>
      </c>
      <c r="V22" s="27">
        <f t="shared" si="26"/>
        <v>24500</v>
      </c>
    </row>
    <row r="23" spans="1:22" ht="27" customHeight="1">
      <c r="A23" s="18">
        <v>11</v>
      </c>
      <c r="B23" s="44" t="s">
        <v>46</v>
      </c>
      <c r="C23" s="18" t="s">
        <v>54</v>
      </c>
      <c r="D23" s="20">
        <v>100</v>
      </c>
      <c r="E23" s="42">
        <v>46</v>
      </c>
      <c r="F23" s="43">
        <f t="shared" si="18"/>
        <v>4600</v>
      </c>
      <c r="G23" s="21">
        <v>56</v>
      </c>
      <c r="H23" s="23">
        <f t="shared" si="19"/>
        <v>5600</v>
      </c>
      <c r="I23" s="21">
        <v>56</v>
      </c>
      <c r="J23" s="43">
        <f t="shared" si="20"/>
        <v>5600</v>
      </c>
      <c r="K23" s="24"/>
      <c r="L23" s="22"/>
      <c r="M23" s="22"/>
      <c r="N23" s="22"/>
      <c r="O23" s="22"/>
      <c r="P23" s="23"/>
      <c r="Q23" s="22">
        <f t="shared" si="21"/>
        <v>52.67</v>
      </c>
      <c r="R23" s="25">
        <f t="shared" si="22"/>
        <v>3</v>
      </c>
      <c r="S23" s="25">
        <f t="shared" si="23"/>
        <v>5.7735041352717502</v>
      </c>
      <c r="T23" s="26">
        <f t="shared" si="24"/>
        <v>10.961655848247105</v>
      </c>
      <c r="U23" s="26" t="str">
        <f t="shared" si="25"/>
        <v>ОДН</v>
      </c>
      <c r="V23" s="27">
        <f t="shared" si="26"/>
        <v>5267</v>
      </c>
    </row>
    <row r="24" spans="1:22" ht="27" customHeight="1">
      <c r="A24" s="18">
        <v>12</v>
      </c>
      <c r="B24" s="44" t="s">
        <v>47</v>
      </c>
      <c r="C24" s="18" t="s">
        <v>54</v>
      </c>
      <c r="D24" s="20">
        <v>175</v>
      </c>
      <c r="E24" s="42">
        <v>270</v>
      </c>
      <c r="F24" s="43">
        <f t="shared" si="18"/>
        <v>47250</v>
      </c>
      <c r="G24" s="21">
        <v>270</v>
      </c>
      <c r="H24" s="23">
        <f t="shared" si="19"/>
        <v>47250</v>
      </c>
      <c r="I24" s="21">
        <v>280</v>
      </c>
      <c r="J24" s="43">
        <f t="shared" si="20"/>
        <v>49000</v>
      </c>
      <c r="K24" s="24"/>
      <c r="L24" s="22"/>
      <c r="M24" s="22"/>
      <c r="N24" s="22"/>
      <c r="O24" s="22"/>
      <c r="P24" s="23"/>
      <c r="Q24" s="22">
        <f t="shared" si="21"/>
        <v>273.33</v>
      </c>
      <c r="R24" s="25">
        <f t="shared" si="22"/>
        <v>3</v>
      </c>
      <c r="S24" s="25">
        <f t="shared" si="23"/>
        <v>5.7735041352717502</v>
      </c>
      <c r="T24" s="26">
        <f t="shared" si="24"/>
        <v>2.1122833700185675</v>
      </c>
      <c r="U24" s="26" t="str">
        <f t="shared" si="25"/>
        <v>ОДН</v>
      </c>
      <c r="V24" s="27">
        <f t="shared" si="26"/>
        <v>47832.75</v>
      </c>
    </row>
    <row r="25" spans="1:22" ht="27" customHeight="1">
      <c r="A25" s="18">
        <v>13</v>
      </c>
      <c r="B25" s="44" t="s">
        <v>48</v>
      </c>
      <c r="C25" s="18" t="s">
        <v>54</v>
      </c>
      <c r="D25" s="20">
        <v>350</v>
      </c>
      <c r="E25" s="42">
        <v>85</v>
      </c>
      <c r="F25" s="43">
        <f t="shared" si="18"/>
        <v>29750</v>
      </c>
      <c r="G25" s="21">
        <v>99</v>
      </c>
      <c r="H25" s="23">
        <f t="shared" si="19"/>
        <v>34650</v>
      </c>
      <c r="I25" s="21">
        <v>95</v>
      </c>
      <c r="J25" s="43">
        <f t="shared" si="20"/>
        <v>33250</v>
      </c>
      <c r="K25" s="24"/>
      <c r="L25" s="22"/>
      <c r="M25" s="22"/>
      <c r="N25" s="22"/>
      <c r="O25" s="22"/>
      <c r="P25" s="23"/>
      <c r="Q25" s="22">
        <f t="shared" si="21"/>
        <v>93</v>
      </c>
      <c r="R25" s="25">
        <f t="shared" si="22"/>
        <v>3</v>
      </c>
      <c r="S25" s="25">
        <f t="shared" si="23"/>
        <v>7.2111025509279782</v>
      </c>
      <c r="T25" s="26">
        <f t="shared" si="24"/>
        <v>7.7538737106752453</v>
      </c>
      <c r="U25" s="26" t="str">
        <f t="shared" si="25"/>
        <v>ОДН</v>
      </c>
      <c r="V25" s="27">
        <f t="shared" si="26"/>
        <v>32550</v>
      </c>
    </row>
    <row r="26" spans="1:22" ht="27" customHeight="1">
      <c r="A26" s="18">
        <v>14</v>
      </c>
      <c r="B26" s="44" t="s">
        <v>49</v>
      </c>
      <c r="C26" s="18" t="s">
        <v>54</v>
      </c>
      <c r="D26" s="20">
        <v>650</v>
      </c>
      <c r="E26" s="42">
        <v>60</v>
      </c>
      <c r="F26" s="43">
        <f t="shared" si="18"/>
        <v>39000</v>
      </c>
      <c r="G26" s="21">
        <v>62</v>
      </c>
      <c r="H26" s="23">
        <f t="shared" si="19"/>
        <v>40300</v>
      </c>
      <c r="I26" s="21">
        <v>70</v>
      </c>
      <c r="J26" s="43">
        <f t="shared" si="20"/>
        <v>45500</v>
      </c>
      <c r="K26" s="24"/>
      <c r="L26" s="22"/>
      <c r="M26" s="22"/>
      <c r="N26" s="22"/>
      <c r="O26" s="22"/>
      <c r="P26" s="23"/>
      <c r="Q26" s="22">
        <f t="shared" si="21"/>
        <v>64</v>
      </c>
      <c r="R26" s="25">
        <f t="shared" si="22"/>
        <v>3</v>
      </c>
      <c r="S26" s="25">
        <f t="shared" si="23"/>
        <v>5.2915026221291814</v>
      </c>
      <c r="T26" s="26">
        <f t="shared" si="24"/>
        <v>8.2679728470768463</v>
      </c>
      <c r="U26" s="26" t="str">
        <f t="shared" si="25"/>
        <v>ОДН</v>
      </c>
      <c r="V26" s="27">
        <f t="shared" si="26"/>
        <v>41600</v>
      </c>
    </row>
    <row r="27" spans="1:22" ht="27" customHeight="1">
      <c r="A27" s="18">
        <v>15</v>
      </c>
      <c r="B27" s="44" t="s">
        <v>50</v>
      </c>
      <c r="C27" s="18" t="s">
        <v>54</v>
      </c>
      <c r="D27" s="20">
        <v>200</v>
      </c>
      <c r="E27" s="42">
        <v>400</v>
      </c>
      <c r="F27" s="43">
        <f t="shared" si="18"/>
        <v>80000</v>
      </c>
      <c r="G27" s="21">
        <v>250</v>
      </c>
      <c r="H27" s="23">
        <f t="shared" si="19"/>
        <v>50000</v>
      </c>
      <c r="I27" s="21">
        <v>410</v>
      </c>
      <c r="J27" s="43">
        <f t="shared" si="20"/>
        <v>82000</v>
      </c>
      <c r="K27" s="24"/>
      <c r="L27" s="22"/>
      <c r="M27" s="22"/>
      <c r="N27" s="22"/>
      <c r="O27" s="22"/>
      <c r="P27" s="23"/>
      <c r="Q27" s="22">
        <f t="shared" si="21"/>
        <v>353.33</v>
      </c>
      <c r="R27" s="25">
        <f t="shared" si="22"/>
        <v>3</v>
      </c>
      <c r="S27" s="25">
        <f t="shared" si="23"/>
        <v>89.628864491301016</v>
      </c>
      <c r="T27" s="26">
        <f t="shared" si="24"/>
        <v>25.366899072057574</v>
      </c>
      <c r="U27" s="26" t="str">
        <f t="shared" si="25"/>
        <v>ОДН</v>
      </c>
      <c r="V27" s="27">
        <f t="shared" si="26"/>
        <v>70666</v>
      </c>
    </row>
    <row r="28" spans="1:22" ht="27" customHeight="1">
      <c r="A28" s="18">
        <v>16</v>
      </c>
      <c r="B28" s="44" t="s">
        <v>51</v>
      </c>
      <c r="C28" s="18" t="s">
        <v>54</v>
      </c>
      <c r="D28" s="20">
        <v>800</v>
      </c>
      <c r="E28" s="42">
        <v>95</v>
      </c>
      <c r="F28" s="43">
        <f t="shared" si="18"/>
        <v>76000</v>
      </c>
      <c r="G28" s="21">
        <v>100</v>
      </c>
      <c r="H28" s="23">
        <f t="shared" si="19"/>
        <v>80000</v>
      </c>
      <c r="I28" s="21">
        <v>105</v>
      </c>
      <c r="J28" s="43">
        <f t="shared" si="20"/>
        <v>84000</v>
      </c>
      <c r="K28" s="24"/>
      <c r="L28" s="22"/>
      <c r="M28" s="22"/>
      <c r="N28" s="22"/>
      <c r="O28" s="22"/>
      <c r="P28" s="23"/>
      <c r="Q28" s="22">
        <f t="shared" si="21"/>
        <v>100</v>
      </c>
      <c r="R28" s="25">
        <f t="shared" si="22"/>
        <v>3</v>
      </c>
      <c r="S28" s="25">
        <f t="shared" si="23"/>
        <v>5</v>
      </c>
      <c r="T28" s="26">
        <f t="shared" si="24"/>
        <v>5</v>
      </c>
      <c r="U28" s="26" t="str">
        <f t="shared" si="25"/>
        <v>ОДН</v>
      </c>
      <c r="V28" s="27">
        <f t="shared" si="26"/>
        <v>80000</v>
      </c>
    </row>
    <row r="29" spans="1:22" ht="27" customHeight="1">
      <c r="A29" s="18">
        <v>17</v>
      </c>
      <c r="B29" s="44" t="s">
        <v>52</v>
      </c>
      <c r="C29" s="18" t="s">
        <v>54</v>
      </c>
      <c r="D29" s="20">
        <v>120</v>
      </c>
      <c r="E29" s="42">
        <v>250</v>
      </c>
      <c r="F29" s="43">
        <f t="shared" si="18"/>
        <v>30000</v>
      </c>
      <c r="G29" s="21">
        <v>170</v>
      </c>
      <c r="H29" s="23">
        <f t="shared" si="19"/>
        <v>20400</v>
      </c>
      <c r="I29" s="21">
        <v>260</v>
      </c>
      <c r="J29" s="43">
        <f t="shared" si="20"/>
        <v>31200</v>
      </c>
      <c r="K29" s="24"/>
      <c r="L29" s="22"/>
      <c r="M29" s="22"/>
      <c r="N29" s="22"/>
      <c r="O29" s="22"/>
      <c r="P29" s="23"/>
      <c r="Q29" s="22">
        <f t="shared" si="21"/>
        <v>226.67</v>
      </c>
      <c r="R29" s="25">
        <f t="shared" si="22"/>
        <v>3</v>
      </c>
      <c r="S29" s="25">
        <f t="shared" si="23"/>
        <v>49.328828792096814</v>
      </c>
      <c r="T29" s="26">
        <f t="shared" si="24"/>
        <v>21.762398549475808</v>
      </c>
      <c r="U29" s="26" t="str">
        <f t="shared" si="25"/>
        <v>ОДН</v>
      </c>
      <c r="V29" s="27">
        <f t="shared" si="26"/>
        <v>27200.399999999998</v>
      </c>
    </row>
    <row r="30" spans="1:22" ht="27" customHeight="1">
      <c r="A30" s="18">
        <v>18</v>
      </c>
      <c r="B30" s="44" t="s">
        <v>53</v>
      </c>
      <c r="C30" s="18" t="s">
        <v>54</v>
      </c>
      <c r="D30" s="20">
        <v>140</v>
      </c>
      <c r="E30" s="42">
        <v>66</v>
      </c>
      <c r="F30" s="43">
        <f t="shared" si="18"/>
        <v>9240</v>
      </c>
      <c r="G30" s="21">
        <v>68</v>
      </c>
      <c r="H30" s="23">
        <f t="shared" si="19"/>
        <v>9520</v>
      </c>
      <c r="I30" s="21">
        <v>76</v>
      </c>
      <c r="J30" s="43">
        <f t="shared" si="20"/>
        <v>10640</v>
      </c>
      <c r="K30" s="24"/>
      <c r="L30" s="22"/>
      <c r="M30" s="22"/>
      <c r="N30" s="22"/>
      <c r="O30" s="22"/>
      <c r="P30" s="23"/>
      <c r="Q30" s="22">
        <f t="shared" si="21"/>
        <v>70</v>
      </c>
      <c r="R30" s="25">
        <f t="shared" si="22"/>
        <v>3</v>
      </c>
      <c r="S30" s="25">
        <f t="shared" si="23"/>
        <v>5.2915026221291814</v>
      </c>
      <c r="T30" s="26">
        <f t="shared" si="24"/>
        <v>7.5592894601845444</v>
      </c>
      <c r="U30" s="26" t="str">
        <f t="shared" si="25"/>
        <v>ОДН</v>
      </c>
      <c r="V30" s="27">
        <f t="shared" si="26"/>
        <v>9800</v>
      </c>
    </row>
    <row r="31" spans="1:22" s="28" customFormat="1" ht="27.75" customHeight="1">
      <c r="A31" s="50" t="s">
        <v>26</v>
      </c>
      <c r="B31" s="50"/>
      <c r="C31" s="29"/>
      <c r="D31" s="30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2">
        <f>SUM(V13:V30)</f>
        <v>439703.4</v>
      </c>
    </row>
    <row r="32" spans="1:22" s="33" customFormat="1">
      <c r="A32" s="34"/>
      <c r="S32" s="35"/>
    </row>
    <row r="33" spans="1:22">
      <c r="A33" s="51" t="s">
        <v>27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3"/>
    </row>
    <row r="34" spans="1:22" ht="52.5" customHeight="1">
      <c r="A34" s="54" t="s">
        <v>33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6"/>
    </row>
    <row r="35" spans="1:22" ht="100.5" customHeight="1">
      <c r="A35" s="47" t="s">
        <v>28</v>
      </c>
      <c r="B35" s="48"/>
      <c r="C35" s="49" t="s">
        <v>29</v>
      </c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</row>
    <row r="36" spans="1:22" ht="57.75" customHeight="1">
      <c r="A36" s="47" t="s">
        <v>30</v>
      </c>
      <c r="B36" s="48"/>
      <c r="C36" s="49" t="s">
        <v>31</v>
      </c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</row>
    <row r="37" spans="1:22" ht="44.25" customHeight="1">
      <c r="A37" s="47" t="s">
        <v>18</v>
      </c>
      <c r="B37" s="48"/>
      <c r="C37" s="49" t="s">
        <v>32</v>
      </c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</row>
    <row r="38" spans="1:22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</row>
    <row r="39" spans="1:22">
      <c r="B39" s="37"/>
      <c r="C39" s="37"/>
      <c r="D39" s="38"/>
      <c r="E39" s="39"/>
      <c r="F39" s="40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41"/>
      <c r="S39" s="39"/>
      <c r="T39" s="39"/>
      <c r="U39" s="39"/>
      <c r="V39" s="39"/>
    </row>
  </sheetData>
  <mergeCells count="36">
    <mergeCell ref="A4:V4"/>
    <mergeCell ref="A5:V5"/>
    <mergeCell ref="A6:V6"/>
    <mergeCell ref="A8:D8"/>
    <mergeCell ref="E8:F8"/>
    <mergeCell ref="G8:H8"/>
    <mergeCell ref="A10:A12"/>
    <mergeCell ref="B10:B12"/>
    <mergeCell ref="E10:F10"/>
    <mergeCell ref="G10:H10"/>
    <mergeCell ref="E11:F11"/>
    <mergeCell ref="G11:H11"/>
    <mergeCell ref="C10:D11"/>
    <mergeCell ref="I10:J10"/>
    <mergeCell ref="K10:L10"/>
    <mergeCell ref="M10:N10"/>
    <mergeCell ref="O10:P10"/>
    <mergeCell ref="Q10:Q12"/>
    <mergeCell ref="I11:J11"/>
    <mergeCell ref="K11:L11"/>
    <mergeCell ref="M11:N11"/>
    <mergeCell ref="O11:P11"/>
    <mergeCell ref="R10:R12"/>
    <mergeCell ref="S10:S12"/>
    <mergeCell ref="T10:T12"/>
    <mergeCell ref="U10:U12"/>
    <mergeCell ref="V10:V12"/>
    <mergeCell ref="A36:B36"/>
    <mergeCell ref="C36:V36"/>
    <mergeCell ref="A37:B37"/>
    <mergeCell ref="C37:V37"/>
    <mergeCell ref="A31:B31"/>
    <mergeCell ref="A33:V33"/>
    <mergeCell ref="A34:V34"/>
    <mergeCell ref="A35:B35"/>
    <mergeCell ref="C35:V35"/>
  </mergeCells>
  <pageMargins left="0.7" right="0.7" top="0.75" bottom="0.75" header="0.3" footer="0.3"/>
  <pageSetup paperSize="9" firstPageNumber="21474836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Бобырь Ольга Тимофеевна</dc:creator>
  <cp:lastModifiedBy>ГАУСОН СтБДИПиИ</cp:lastModifiedBy>
  <cp:revision>3</cp:revision>
  <dcterms:created xsi:type="dcterms:W3CDTF">2021-01-18T05:46:41Z</dcterms:created>
  <dcterms:modified xsi:type="dcterms:W3CDTF">2026-02-20T10:24:49Z</dcterms:modified>
</cp:coreProperties>
</file>