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Desktop\Извещения\Извещения на 2026 год\3 кв\Аукцион на молоч прод\"/>
    </mc:Choice>
  </mc:AlternateContent>
  <xr:revisionPtr revIDLastSave="0" documentId="8_{0F9DFBB2-4942-427C-A7D2-DD03C9FC75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Д" sheetId="1" r:id="rId1"/>
  </sheets>
  <calcPr calcId="181029"/>
</workbook>
</file>

<file path=xl/calcChain.xml><?xml version="1.0" encoding="utf-8"?>
<calcChain xmlns="http://schemas.openxmlformats.org/spreadsheetml/2006/main">
  <c r="R13" i="1" l="1"/>
  <c r="R14" i="1"/>
  <c r="R15" i="1"/>
  <c r="R16" i="1"/>
  <c r="R17" i="1"/>
  <c r="Q13" i="1"/>
  <c r="V13" i="1" s="1"/>
  <c r="Q14" i="1"/>
  <c r="V14" i="1" s="1"/>
  <c r="Q15" i="1"/>
  <c r="V15" i="1" s="1"/>
  <c r="Q16" i="1"/>
  <c r="V16" i="1" s="1"/>
  <c r="Q17" i="1"/>
  <c r="V17" i="1" s="1"/>
  <c r="J13" i="1"/>
  <c r="J14" i="1"/>
  <c r="J15" i="1"/>
  <c r="J16" i="1"/>
  <c r="J17" i="1"/>
  <c r="H13" i="1"/>
  <c r="H14" i="1"/>
  <c r="H15" i="1"/>
  <c r="H16" i="1"/>
  <c r="H17" i="1"/>
  <c r="F13" i="1"/>
  <c r="F14" i="1"/>
  <c r="F15" i="1"/>
  <c r="F16" i="1"/>
  <c r="F17" i="1"/>
  <c r="S17" i="1" l="1"/>
  <c r="T17" i="1" s="1"/>
  <c r="U17" i="1" s="1"/>
  <c r="S16" i="1"/>
  <c r="T16" i="1" s="1"/>
  <c r="U16" i="1" s="1"/>
  <c r="S15" i="1"/>
  <c r="T15" i="1" s="1"/>
  <c r="U15" i="1" s="1"/>
  <c r="S14" i="1"/>
  <c r="T14" i="1" s="1"/>
  <c r="U14" i="1" s="1"/>
  <c r="S13" i="1"/>
  <c r="T13" i="1" s="1"/>
  <c r="U13" i="1" s="1"/>
  <c r="V18" i="1" l="1"/>
  <c r="E8" i="1" l="1"/>
</calcChain>
</file>

<file path=xl/sharedStrings.xml><?xml version="1.0" encoding="utf-8"?>
<sst xmlns="http://schemas.openxmlformats.org/spreadsheetml/2006/main" count="60" uniqueCount="44">
  <si>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</si>
  <si>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</si>
  <si>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</si>
  <si>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</si>
  <si>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</si>
  <si>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</si>
  <si>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</si>
  <si>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</si>
  <si>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</si>
  <si>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</si>
  <si>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</si>
  <si>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</si>
  <si>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</si>
  <si>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</si>
  <si>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</si>
  <si>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</si>
  <si>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</si>
  <si>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</si>
  <si>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</si>
  <si>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</si>
  <si>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</si>
  <si>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</si>
  <si>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</si>
  <si>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</si>
  <si>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</si>
  <si>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</si>
  <si>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</si>
  <si>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</si>
  <si>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</si>
  <si>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</si>
  <si>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</si>
  <si>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</si>
  <si>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</si>
  <si>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</si>
  <si>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</si>
  <si>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</si>
  <si>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Молоко</t>
  </si>
  <si>
    <t>Кефир</t>
  </si>
  <si>
    <t xml:space="preserve">Сметана </t>
  </si>
  <si>
    <t xml:space="preserve">Творог </t>
  </si>
  <si>
    <t>кг</t>
  </si>
  <si>
    <t>б/н от 06.03.2026</t>
  </si>
  <si>
    <t>б/н от 10.03.2026</t>
  </si>
  <si>
    <t>Маслосливочное «Крестьянское»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</si>
</sst>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21</xdr:row>
      <xdr:rowOff>998367</xdr:rowOff>
    </xdr:from>
    <xdr:to>
      <xdr:col>3</xdr:col>
      <xdr:colOff>228600</xdr:colOff>
      <xdr:row>21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23</xdr:row>
      <xdr:rowOff>211452</xdr:rowOff>
    </xdr:from>
    <xdr:to>
      <xdr:col>3</xdr:col>
      <xdr:colOff>495299</xdr:colOff>
      <xdr:row>23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22</xdr:row>
      <xdr:rowOff>422036</xdr:rowOff>
    </xdr:from>
    <xdr:to>
      <xdr:col>4</xdr:col>
      <xdr:colOff>336186</xdr:colOff>
      <xdr:row>22</xdr:row>
      <xdr:rowOff>738916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23</xdr:row>
      <xdr:rowOff>211452</xdr:rowOff>
    </xdr:from>
    <xdr:to>
      <xdr:col>3</xdr:col>
      <xdr:colOff>495299</xdr:colOff>
      <xdr:row>23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7"/>
  <sheetViews>
    <sheetView tabSelected="1" topLeftCell="A7" zoomScale="85" zoomScaleNormal="85" workbookViewId="0">
      <selection activeCell="D17" sqref="D17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7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5.75" x14ac:dyDescent="0.25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7" t="s">
        <v>5</v>
      </c>
      <c r="B8" s="47"/>
      <c r="C8" s="47"/>
      <c r="D8" s="47"/>
      <c r="E8" s="48">
        <f>SUMIF(V18,"&gt;0")</f>
        <v>1521745.9</v>
      </c>
      <c r="F8" s="48"/>
      <c r="G8" s="49" t="s">
        <v>6</v>
      </c>
      <c r="H8" s="4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0" t="s">
        <v>9</v>
      </c>
      <c r="B10" s="50" t="s">
        <v>34</v>
      </c>
      <c r="C10" s="50" t="s">
        <v>35</v>
      </c>
      <c r="D10" s="50"/>
      <c r="E10" s="51" t="s">
        <v>10</v>
      </c>
      <c r="F10" s="51"/>
      <c r="G10" s="51" t="s">
        <v>11</v>
      </c>
      <c r="H10" s="51"/>
      <c r="I10" s="51" t="s">
        <v>12</v>
      </c>
      <c r="J10" s="51"/>
      <c r="K10" s="51" t="s">
        <v>13</v>
      </c>
      <c r="L10" s="51"/>
      <c r="M10" s="51" t="s">
        <v>14</v>
      </c>
      <c r="N10" s="51"/>
      <c r="O10" s="51" t="s">
        <v>15</v>
      </c>
      <c r="P10" s="51"/>
      <c r="Q10" s="53" t="s">
        <v>16</v>
      </c>
      <c r="R10" s="50" t="s">
        <v>17</v>
      </c>
      <c r="S10" s="50" t="s">
        <v>18</v>
      </c>
      <c r="T10" s="50" t="s">
        <v>19</v>
      </c>
      <c r="U10" s="50" t="s">
        <v>20</v>
      </c>
      <c r="V10" s="53" t="s">
        <v>21</v>
      </c>
    </row>
    <row r="11" spans="1:22" ht="27" customHeight="1" x14ac:dyDescent="0.25">
      <c r="A11" s="50"/>
      <c r="B11" s="50"/>
      <c r="C11" s="50"/>
      <c r="D11" s="50"/>
      <c r="E11" s="52" t="s">
        <v>41</v>
      </c>
      <c r="F11" s="52"/>
      <c r="G11" s="52" t="s">
        <v>42</v>
      </c>
      <c r="H11" s="52"/>
      <c r="I11" s="52" t="s">
        <v>42</v>
      </c>
      <c r="J11" s="52"/>
      <c r="K11" s="52"/>
      <c r="L11" s="52"/>
      <c r="M11" s="52"/>
      <c r="N11" s="52"/>
      <c r="O11" s="52"/>
      <c r="P11" s="52"/>
      <c r="Q11" s="53"/>
      <c r="R11" s="50"/>
      <c r="S11" s="50"/>
      <c r="T11" s="50"/>
      <c r="U11" s="50"/>
      <c r="V11" s="53"/>
    </row>
    <row r="12" spans="1:22" ht="27" customHeight="1" x14ac:dyDescent="0.25">
      <c r="A12" s="50"/>
      <c r="B12" s="50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3"/>
      <c r="R12" s="50"/>
      <c r="S12" s="50"/>
      <c r="T12" s="50"/>
      <c r="U12" s="50"/>
      <c r="V12" s="53"/>
    </row>
    <row r="13" spans="1:22" ht="27" customHeight="1" x14ac:dyDescent="0.25">
      <c r="A13" s="18">
        <v>1</v>
      </c>
      <c r="B13" s="44" t="s">
        <v>36</v>
      </c>
      <c r="C13" s="18" t="s">
        <v>40</v>
      </c>
      <c r="D13" s="20">
        <v>4000</v>
      </c>
      <c r="E13" s="42">
        <v>97</v>
      </c>
      <c r="F13" s="43">
        <f t="shared" ref="F13:F17" si="0">E13*D13</f>
        <v>388000</v>
      </c>
      <c r="G13" s="21">
        <v>98</v>
      </c>
      <c r="H13" s="23">
        <f t="shared" ref="H13:H17" si="1">G13*D13</f>
        <v>392000</v>
      </c>
      <c r="I13" s="21">
        <v>96</v>
      </c>
      <c r="J13" s="43">
        <f t="shared" ref="J13:J17" si="2">I13*D13</f>
        <v>384000</v>
      </c>
      <c r="K13" s="24"/>
      <c r="L13" s="22"/>
      <c r="M13" s="22"/>
      <c r="N13" s="22"/>
      <c r="O13" s="22"/>
      <c r="P13" s="23"/>
      <c r="Q13" s="22">
        <f t="shared" ref="Q13:Q17" si="3">ROUND(AVERAGE(E13,G13,I13,K13,M13),2)</f>
        <v>97</v>
      </c>
      <c r="R13" s="25">
        <f t="shared" ref="R13:R17" si="4">COUNTA(E13,G13,I13,K13,M13)</f>
        <v>3</v>
      </c>
      <c r="S13" s="25">
        <f t="shared" ref="S13:S17" si="5">SQRT((IF(E13&gt;0,POWER(E13-Q13,2),0)+IF(G13&gt;0,POWER(G13-Q13,2),0)+IF(I13&gt;0,POWER(I13-Q13,2),0)+IF(K13&gt;0,POWER(K13-Q13,2),0)+IF(M13&gt;0,POWER(M13-Q13,2),0))/(R13-1))</f>
        <v>1</v>
      </c>
      <c r="T13" s="26">
        <f t="shared" ref="T13:T17" si="6">S13/Q13*100</f>
        <v>1.0309278350515463</v>
      </c>
      <c r="U13" s="26" t="str">
        <f t="shared" ref="U13:U17" si="7">IF(T13&lt;33,$U$8,$U$9)</f>
        <v>ОДН</v>
      </c>
      <c r="V13" s="27">
        <f t="shared" ref="V13:V17" si="8">D13*Q13</f>
        <v>388000</v>
      </c>
    </row>
    <row r="14" spans="1:22" ht="27" customHeight="1" x14ac:dyDescent="0.25">
      <c r="A14" s="18">
        <v>2</v>
      </c>
      <c r="B14" s="44" t="s">
        <v>37</v>
      </c>
      <c r="C14" s="18" t="s">
        <v>40</v>
      </c>
      <c r="D14" s="20">
        <v>1500</v>
      </c>
      <c r="E14" s="42">
        <v>287</v>
      </c>
      <c r="F14" s="43">
        <f t="shared" si="0"/>
        <v>430500</v>
      </c>
      <c r="G14" s="21">
        <v>279</v>
      </c>
      <c r="H14" s="23">
        <f t="shared" si="1"/>
        <v>418500</v>
      </c>
      <c r="I14" s="21">
        <v>277</v>
      </c>
      <c r="J14" s="43">
        <f t="shared" si="2"/>
        <v>415500</v>
      </c>
      <c r="K14" s="24"/>
      <c r="L14" s="22"/>
      <c r="M14" s="22"/>
      <c r="N14" s="22"/>
      <c r="O14" s="22"/>
      <c r="P14" s="23"/>
      <c r="Q14" s="22">
        <f t="shared" si="3"/>
        <v>281</v>
      </c>
      <c r="R14" s="25">
        <f t="shared" si="4"/>
        <v>3</v>
      </c>
      <c r="S14" s="25">
        <f t="shared" si="5"/>
        <v>5.2915026221291814</v>
      </c>
      <c r="T14" s="26">
        <f t="shared" si="6"/>
        <v>1.8830970185513101</v>
      </c>
      <c r="U14" s="26" t="str">
        <f t="shared" si="7"/>
        <v>ОДН</v>
      </c>
      <c r="V14" s="27">
        <f t="shared" si="8"/>
        <v>421500</v>
      </c>
    </row>
    <row r="15" spans="1:22" ht="27" customHeight="1" x14ac:dyDescent="0.25">
      <c r="A15" s="18">
        <v>3</v>
      </c>
      <c r="B15" s="44" t="s">
        <v>38</v>
      </c>
      <c r="C15" s="18" t="s">
        <v>40</v>
      </c>
      <c r="D15" s="20">
        <v>120</v>
      </c>
      <c r="E15" s="42">
        <v>393</v>
      </c>
      <c r="F15" s="43">
        <f t="shared" si="0"/>
        <v>47160</v>
      </c>
      <c r="G15" s="21">
        <v>393</v>
      </c>
      <c r="H15" s="23">
        <f t="shared" si="1"/>
        <v>47160</v>
      </c>
      <c r="I15" s="21">
        <v>388</v>
      </c>
      <c r="J15" s="43">
        <f t="shared" si="2"/>
        <v>46560</v>
      </c>
      <c r="K15" s="24"/>
      <c r="L15" s="22"/>
      <c r="M15" s="22"/>
      <c r="N15" s="22"/>
      <c r="O15" s="22"/>
      <c r="P15" s="23"/>
      <c r="Q15" s="22">
        <f t="shared" si="3"/>
        <v>391.33</v>
      </c>
      <c r="R15" s="25">
        <f t="shared" si="4"/>
        <v>3</v>
      </c>
      <c r="S15" s="25">
        <f t="shared" si="5"/>
        <v>2.8867542326980313</v>
      </c>
      <c r="T15" s="26">
        <f t="shared" si="6"/>
        <v>0.73767772281655675</v>
      </c>
      <c r="U15" s="26" t="str">
        <f t="shared" si="7"/>
        <v>ОДН</v>
      </c>
      <c r="V15" s="27">
        <f t="shared" si="8"/>
        <v>46959.6</v>
      </c>
    </row>
    <row r="16" spans="1:22" ht="27" customHeight="1" x14ac:dyDescent="0.25">
      <c r="A16" s="18">
        <v>4</v>
      </c>
      <c r="B16" s="44" t="s">
        <v>39</v>
      </c>
      <c r="C16" s="18" t="s">
        <v>40</v>
      </c>
      <c r="D16" s="20">
        <v>450</v>
      </c>
      <c r="E16" s="42">
        <v>429</v>
      </c>
      <c r="F16" s="43">
        <f t="shared" si="0"/>
        <v>193050</v>
      </c>
      <c r="G16" s="21">
        <v>425</v>
      </c>
      <c r="H16" s="23">
        <f t="shared" si="1"/>
        <v>191250</v>
      </c>
      <c r="I16" s="21">
        <v>423</v>
      </c>
      <c r="J16" s="43">
        <f t="shared" si="2"/>
        <v>190350</v>
      </c>
      <c r="K16" s="24"/>
      <c r="L16" s="22"/>
      <c r="M16" s="22"/>
      <c r="N16" s="22"/>
      <c r="O16" s="22"/>
      <c r="P16" s="23"/>
      <c r="Q16" s="22">
        <f t="shared" si="3"/>
        <v>425.67</v>
      </c>
      <c r="R16" s="25">
        <f t="shared" si="4"/>
        <v>3</v>
      </c>
      <c r="S16" s="25">
        <f t="shared" si="5"/>
        <v>3.0550531910263032</v>
      </c>
      <c r="T16" s="26">
        <f t="shared" si="6"/>
        <v>0.71770460474694087</v>
      </c>
      <c r="U16" s="26" t="str">
        <f t="shared" si="7"/>
        <v>ОДН</v>
      </c>
      <c r="V16" s="27">
        <f t="shared" si="8"/>
        <v>191551.5</v>
      </c>
    </row>
    <row r="17" spans="1:22" ht="27" customHeight="1" x14ac:dyDescent="0.25">
      <c r="A17" s="18">
        <v>5</v>
      </c>
      <c r="B17" s="44" t="s">
        <v>43</v>
      </c>
      <c r="C17" s="18" t="s">
        <v>40</v>
      </c>
      <c r="D17" s="20">
        <v>440</v>
      </c>
      <c r="E17" s="42">
        <v>1080</v>
      </c>
      <c r="F17" s="43">
        <f t="shared" si="0"/>
        <v>475200</v>
      </c>
      <c r="G17" s="21">
        <v>1100</v>
      </c>
      <c r="H17" s="23">
        <f t="shared" si="1"/>
        <v>484000</v>
      </c>
      <c r="I17" s="21">
        <v>1050</v>
      </c>
      <c r="J17" s="43">
        <f t="shared" si="2"/>
        <v>462000</v>
      </c>
      <c r="K17" s="24"/>
      <c r="L17" s="22"/>
      <c r="M17" s="22"/>
      <c r="N17" s="22"/>
      <c r="O17" s="22"/>
      <c r="P17" s="23"/>
      <c r="Q17" s="22">
        <f t="shared" si="3"/>
        <v>1076.67</v>
      </c>
      <c r="R17" s="25">
        <f t="shared" si="4"/>
        <v>3</v>
      </c>
      <c r="S17" s="25">
        <f t="shared" si="5"/>
        <v>25.166115115368921</v>
      </c>
      <c r="T17" s="26">
        <f t="shared" si="6"/>
        <v>2.3374028360935961</v>
      </c>
      <c r="U17" s="26" t="str">
        <f t="shared" si="7"/>
        <v>ОДН</v>
      </c>
      <c r="V17" s="27">
        <f t="shared" si="8"/>
        <v>473734.80000000005</v>
      </c>
    </row>
    <row r="18" spans="1:22" ht="27" customHeight="1" x14ac:dyDescent="0.25">
      <c r="A18" s="57" t="s">
        <v>26</v>
      </c>
      <c r="B18" s="57"/>
      <c r="C18" s="29"/>
      <c r="D18" s="30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>
        <f>SUM(V13:V17)</f>
        <v>1521745.9</v>
      </c>
    </row>
    <row r="19" spans="1:22" ht="27" customHeight="1" x14ac:dyDescent="0.25">
      <c r="A19" s="34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5"/>
      <c r="T19" s="33"/>
      <c r="U19" s="33"/>
      <c r="V19" s="33"/>
    </row>
    <row r="20" spans="1:22" ht="27" customHeight="1" x14ac:dyDescent="0.25">
      <c r="A20" s="58" t="s">
        <v>27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60"/>
    </row>
    <row r="21" spans="1:22" ht="31.15" customHeight="1" x14ac:dyDescent="0.25">
      <c r="A21" s="61" t="s">
        <v>33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2" ht="113.45" customHeight="1" x14ac:dyDescent="0.25">
      <c r="A22" s="54" t="s">
        <v>28</v>
      </c>
      <c r="B22" s="55"/>
      <c r="C22" s="56" t="s">
        <v>29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</row>
    <row r="23" spans="1:22" ht="74.45" customHeight="1" x14ac:dyDescent="0.25">
      <c r="A23" s="54" t="s">
        <v>30</v>
      </c>
      <c r="B23" s="55"/>
      <c r="C23" s="56" t="s">
        <v>31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</row>
    <row r="24" spans="1:22" ht="62.45" customHeight="1" x14ac:dyDescent="0.25">
      <c r="A24" s="54" t="s">
        <v>18</v>
      </c>
      <c r="B24" s="55"/>
      <c r="C24" s="56" t="s">
        <v>32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</row>
    <row r="25" spans="1:22" ht="27" customHeight="1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</row>
    <row r="26" spans="1:22" ht="27" customHeight="1" x14ac:dyDescent="0.25">
      <c r="B26" s="37"/>
      <c r="C26" s="37"/>
      <c r="D26" s="38"/>
      <c r="E26" s="39"/>
      <c r="F26" s="40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1"/>
      <c r="S26" s="39"/>
      <c r="T26" s="39"/>
      <c r="U26" s="39"/>
      <c r="V26" s="39"/>
    </row>
    <row r="27" spans="1:22" ht="27" customHeight="1" x14ac:dyDescent="0.25"/>
    <row r="28" spans="1:22" ht="27" customHeight="1" x14ac:dyDescent="0.25"/>
    <row r="29" spans="1:22" ht="27" customHeight="1" x14ac:dyDescent="0.25"/>
    <row r="30" spans="1:22" ht="27" customHeight="1" x14ac:dyDescent="0.25"/>
    <row r="31" spans="1:22" ht="27" customHeight="1" x14ac:dyDescent="0.25"/>
    <row r="32" spans="1:22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  <row r="47" ht="27" customHeight="1" x14ac:dyDescent="0.25"/>
    <row r="48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27" customHeight="1" x14ac:dyDescent="0.25"/>
    <row r="59" ht="27" customHeight="1" x14ac:dyDescent="0.25"/>
    <row r="60" ht="27" customHeight="1" x14ac:dyDescent="0.25"/>
    <row r="61" ht="27" customHeight="1" x14ac:dyDescent="0.25"/>
    <row r="62" ht="27" customHeight="1" x14ac:dyDescent="0.25"/>
    <row r="63" ht="27" customHeight="1" x14ac:dyDescent="0.25"/>
    <row r="64" ht="27" customHeight="1" x14ac:dyDescent="0.25"/>
    <row r="65" ht="27" customHeight="1" x14ac:dyDescent="0.25"/>
    <row r="66" ht="27" customHeight="1" x14ac:dyDescent="0.25"/>
    <row r="67" ht="27" customHeight="1" x14ac:dyDescent="0.25"/>
    <row r="68" ht="27" customHeight="1" x14ac:dyDescent="0.25"/>
    <row r="69" ht="27" customHeight="1" x14ac:dyDescent="0.25"/>
    <row r="70" ht="27" customHeight="1" x14ac:dyDescent="0.25"/>
    <row r="71" ht="114" customHeight="1" x14ac:dyDescent="0.25"/>
    <row r="72" ht="84" customHeight="1" x14ac:dyDescent="0.25"/>
    <row r="73" ht="46.9" customHeight="1" x14ac:dyDescent="0.25"/>
    <row r="74" ht="27" customHeight="1" x14ac:dyDescent="0.25"/>
    <row r="75" ht="27" customHeight="1" x14ac:dyDescent="0.25"/>
    <row r="76" ht="27" customHeight="1" x14ac:dyDescent="0.25"/>
    <row r="77" ht="27" customHeight="1" x14ac:dyDescent="0.25"/>
    <row r="78" ht="27" customHeight="1" x14ac:dyDescent="0.25"/>
    <row r="79" ht="27" customHeight="1" x14ac:dyDescent="0.25"/>
    <row r="80" ht="27" customHeight="1" x14ac:dyDescent="0.25"/>
    <row r="81" spans="1:22" ht="27" customHeight="1" x14ac:dyDescent="0.25"/>
    <row r="82" spans="1:22" ht="27" customHeight="1" x14ac:dyDescent="0.25"/>
    <row r="83" spans="1:22" ht="27" customHeight="1" x14ac:dyDescent="0.25"/>
    <row r="84" spans="1:22" ht="27" customHeight="1" x14ac:dyDescent="0.25"/>
    <row r="85" spans="1:22" ht="27" customHeight="1" x14ac:dyDescent="0.25"/>
    <row r="86" spans="1:22" ht="27" customHeight="1" x14ac:dyDescent="0.25"/>
    <row r="87" spans="1:22" ht="27" customHeight="1" x14ac:dyDescent="0.25"/>
    <row r="88" spans="1:22" ht="27" customHeight="1" x14ac:dyDescent="0.25"/>
    <row r="89" spans="1:22" ht="27" customHeight="1" x14ac:dyDescent="0.25"/>
    <row r="90" spans="1:22" ht="27" customHeight="1" x14ac:dyDescent="0.25"/>
    <row r="91" spans="1:22" s="28" customFormat="1" ht="27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</row>
    <row r="92" spans="1:22" s="33" customForma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2"/>
    </row>
    <row r="94" spans="1:22" ht="52.5" customHeight="1" x14ac:dyDescent="0.25"/>
    <row r="95" spans="1:22" ht="100.5" customHeight="1" x14ac:dyDescent="0.25"/>
    <row r="96" spans="1:22" ht="57.75" customHeight="1" x14ac:dyDescent="0.25"/>
    <row r="97" ht="44.25" customHeight="1" x14ac:dyDescent="0.25"/>
  </sheetData>
  <mergeCells count="36">
    <mergeCell ref="A23:B23"/>
    <mergeCell ref="C23:V23"/>
    <mergeCell ref="A24:B24"/>
    <mergeCell ref="C24:V24"/>
    <mergeCell ref="A18:B18"/>
    <mergeCell ref="A20:V20"/>
    <mergeCell ref="A21:V21"/>
    <mergeCell ref="A22:B22"/>
    <mergeCell ref="C22:V22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Admin</cp:lastModifiedBy>
  <cp:revision>3</cp:revision>
  <dcterms:created xsi:type="dcterms:W3CDTF">2021-01-18T05:46:41Z</dcterms:created>
  <dcterms:modified xsi:type="dcterms:W3CDTF">2026-05-26T04:31:22Z</dcterms:modified>
</cp:coreProperties>
</file>